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274" documentId="120_S{2AC9BD13-BADA-5192-A53E-5A8FF88502F6}" xr6:coauthVersionLast="47" xr6:coauthVersionMax="47" xr10:uidLastSave="{90862A2D-9B16-4F33-9EFB-D2FE387BFB49}"/>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D6" i="3"/>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<sst xmlns="http://schemas.openxmlformats.org/spreadsheetml/2006/main" count="180280" uniqueCount="39124">
  <si>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</si>
  <si>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</si>
  <si>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</si>
  <si>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</si>
  <si>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</si>
  <si>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</si>
  <si>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</si>
  <si>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</si>
  <si>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</si>
  <si>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</si>
  <si>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</si>
  <si>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</si>
  <si>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</si>
  <si>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</si>
  <si>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</si>
  <si>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</si>
  <si>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</si>
  <si>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</si>
  <si>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</si>
  <si>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</si>
  <si>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</si>
  <si>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</si>
  <si>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</si>
  <si>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</si>
  <si>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</si>
  <si>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</si>
  <si>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</si>
  <si>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</si>
  <si>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</si>
  <si>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</si>
  <si>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</si>
  <si>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</si>
  <si>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</si>
  <si>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</si>
  <si>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</si>
  <si>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</si>
  <si>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</si>
  <si>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</si>
  <si>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</si>
  <si>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</si>
  <si>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</si>
  <si>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</si>
  <si>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</si>
  <si>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</si>
  <si>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</si>
  <si>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</si>
  <si>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</si>
  <si>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</si>
  <si>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</si>
  <si>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</si>
  <si>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</si>
  <si>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</si>
  <si>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</si>
  <si>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</si>
  <si>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</si>
  <si>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</si>
  <si>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</si>
  <si>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</si>
  <si>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</si>
  <si>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</si>
  <si>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</si>
  <si>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</si>
  <si>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</si>
  <si>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</si>
  <si>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</si>
  <si>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</si>
  <si>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</si>
  <si>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</si>
  <si>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</si>
  <si>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</si>
  <si>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</si>
  <si>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</si>
  <si>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</si>
  <si>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</si>
  <si>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</si>
  <si>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</si>
  <si>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</si>
  <si>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</si>
  <si>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</si>
  <si>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</si>
  <si>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</si>
  <si>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</si>
  <si>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</si>
  <si>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</si>
  <si>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</si>
  <si>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</si>
  <si>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</si>
  <si>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</si>
  <si>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</si>
  <si>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</si>
  <si>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</si>
  <si>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</si>
  <si>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</si>
  <si>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</si>
  <si>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</si>
  <si>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</si>
  <si>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</si>
  <si>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</si>
  <si>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</si>
  <si>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</si>
  <si>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</si>
  <si>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</si>
  <si>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</si>
  <si>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</si>
  <si>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</si>
  <si>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</si>
  <si>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</si>
  <si>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</si>
  <si>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</si>
  <si>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</si>
  <si>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</si>
  <si>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</si>
  <si>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</si>
  <si>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</si>
  <si>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</si>
  <si>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</si>
  <si>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</si>
  <si>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</si>
  <si>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</si>
  <si>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</si>
  <si>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</si>
  <si>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</si>
  <si>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</si>
  <si>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</si>
  <si>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</si>
  <si>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</si>
  <si>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</si>
  <si>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</si>
  <si>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</si>
  <si>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</si>
  <si>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</si>
  <si>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</si>
  <si>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</si>
  <si>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</si>
  <si>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</si>
  <si>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</si>
  <si>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</si>
  <si>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</si>
  <si>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</si>
  <si>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</si>
  <si>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</si>
  <si>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</si>
  <si>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</si>
  <si>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</si>
  <si>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</si>
  <si>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</si>
  <si>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</si>
  <si>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</si>
  <si>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</si>
  <si>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</si>
  <si>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</si>
  <si>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</si>
  <si>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</si>
  <si>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</si>
  <si>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</si>
  <si>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</si>
  <si>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</si>
  <si>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</si>
  <si>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</si>
  <si>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</si>
  <si>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</si>
  <si>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</si>
  <si>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</si>
  <si>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</si>
  <si>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</si>
  <si>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</si>
  <si>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</si>
  <si>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</si>
  <si>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</si>
  <si>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</si>
  <si>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</si>
  <si>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</si>
  <si>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</si>
  <si>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</si>
  <si>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</si>
  <si>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</si>
  <si>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</si>
  <si>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</si>
  <si>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</si>
  <si>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</si>
  <si>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</si>
  <si>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</si>
  <si>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</si>
  <si>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</si>
  <si>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</si>
  <si>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</si>
  <si>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</si>
  <si>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</si>
  <si>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</si>
  <si>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</si>
  <si>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</si>
  <si>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</si>
  <si>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</si>
  <si>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</si>
  <si>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</si>
  <si>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</si>
  <si>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</si>
  <si>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</si>
  <si>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</si>
  <si>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</si>
  <si>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</si>
  <si>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</si>
  <si>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</si>
  <si>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</si>
  <si>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</si>
  <si>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</si>
  <si>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</si>
  <si>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</si>
  <si>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</si>
  <si>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</si>
  <si>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</si>
  <si>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</si>
  <si>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</si>
  <si>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</si>
  <si>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</si>
  <si>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</si>
  <si>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</si>
  <si>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</si>
  <si>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</si>
  <si>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</si>
  <si>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</si>
  <si>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</si>
  <si>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</si>
  <si>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</si>
  <si>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</si>
  <si>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</si>
  <si>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</si>
  <si>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</si>
  <si>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</si>
  <si>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</si>
  <si>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</si>
  <si>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</si>
  <si>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</si>
  <si>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</si>
  <si>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</si>
  <si>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</si>
  <si>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</si>
  <si>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</si>
  <si>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</si>
  <si>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</si>
  <si>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</si>
  <si>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</si>
  <si>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</si>
  <si>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</si>
  <si>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</si>
  <si>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</si>
  <si>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</si>
  <si>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</si>
  <si>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</si>
  <si>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</si>
  <si>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</si>
  <si>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</si>
  <si>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</si>
  <si>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</si>
  <si>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</si>
  <si>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</si>
  <si>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</si>
  <si>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</si>
  <si>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</si>
  <si>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</si>
  <si>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</si>
  <si>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</si>
  <si>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</si>
  <si>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</si>
  <si>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</si>
  <si>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</si>
  <si>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</si>
  <si>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</si>
  <si>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</si>
  <si>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</si>
  <si>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</si>
  <si>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</si>
  <si>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</si>
  <si>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</si>
  <si>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</si>
  <si>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</si>
  <si>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</si>
  <si>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</si>
  <si>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</si>
  <si>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</si>
  <si>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</si>
  <si>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</si>
  <si>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</si>
  <si>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</si>
  <si>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</si>
  <si>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</si>
  <si>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</si>
  <si>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</si>
  <si>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</si>
  <si>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</si>
  <si>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</si>
  <si>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</si>
  <si>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</si>
  <si>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</si>
  <si>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</si>
  <si>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</si>
  <si>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</si>
  <si>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</si>
  <si>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</si>
  <si>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</si>
  <si>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</si>
  <si>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</si>
  <si>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</si>
  <si>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</si>
  <si>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</si>
  <si>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</si>
  <si>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</si>
  <si>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</si>
  <si>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</si>
  <si>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</si>
  <si>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</si>
  <si>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</si>
  <si>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</si>
  <si>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</si>
  <si>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</si>
  <si>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</si>
  <si>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</si>
  <si>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</si>
  <si>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</si>
  <si>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</si>
  <si>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</si>
  <si>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</si>
  <si>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</si>
  <si>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</si>
  <si>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</si>
  <si>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</si>
  <si>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</si>
  <si>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</si>
  <si>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</si>
  <si>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</si>
  <si>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</si>
  <si>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</si>
  <si>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</si>
  <si>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</si>
  <si>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</si>
  <si>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</si>
  <si>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</si>
  <si>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</si>
  <si>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</si>
  <si>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</si>
  <si>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</si>
  <si>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</si>
  <si>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</si>
  <si>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</si>
  <si>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</si>
  <si>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</si>
  <si>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</si>
  <si>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</si>
  <si>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</si>
  <si>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</si>
  <si>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</si>
  <si>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</si>
  <si>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</si>
  <si>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</si>
  <si>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</si>
  <si>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</si>
  <si>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</si>
  <si>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</si>
  <si>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</si>
  <si>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</si>
  <si>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</si>
  <si>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</si>
  <si>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</si>
  <si>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</si>
  <si>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</si>
  <si>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</si>
  <si>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</si>
  <si>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</si>
  <si>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</si>
  <si>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</si>
  <si>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</si>
  <si>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</si>
  <si>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</si>
  <si>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</si>
  <si>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</si>
  <si>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</si>
  <si>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</si>
  <si>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</si>
  <si>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</si>
  <si>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</si>
  <si>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</si>
  <si>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</si>
  <si>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</si>
  <si>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</si>
  <si>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</si>
  <si>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</si>
  <si>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</si>
  <si>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</si>
  <si>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</si>
  <si>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</si>
  <si>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</si>
  <si>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</si>
  <si>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</si>
  <si>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</si>
  <si>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</si>
  <si>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</si>
  <si>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</si>
  <si>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</si>
  <si>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</si>
  <si>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</si>
  <si>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</si>
  <si>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</si>
  <si>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</si>
  <si>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</si>
  <si>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</si>
  <si>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</si>
  <si>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</si>
  <si>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</si>
  <si>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</si>
  <si>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</si>
  <si>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</si>
  <si>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</si>
  <si>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</si>
  <si>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</si>
  <si>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</si>
  <si>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</si>
  <si>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</si>
  <si>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</si>
  <si>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</si>
  <si>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</si>
  <si>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</si>
  <si>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</si>
  <si>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</si>
  <si>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</si>
  <si>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</si>
  <si>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</si>
  <si>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</si>
  <si>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</si>
  <si>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</si>
  <si>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</si>
  <si>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</si>
  <si>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</si>
  <si>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</si>
  <si>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</si>
  <si>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</si>
  <si>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</si>
  <si>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</si>
  <si>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</si>
  <si>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</si>
  <si>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</si>
  <si>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</si>
  <si>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</si>
  <si>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</si>
  <si>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</si>
  <si>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</si>
  <si>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</si>
  <si>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</si>
  <si>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</si>
  <si>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</si>
  <si>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</si>
  <si>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</si>
  <si>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</si>
  <si>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</si>
  <si>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</si>
  <si>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</si>
  <si>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</si>
  <si>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</si>
  <si>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</si>
  <si>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</si>
  <si>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</si>
  <si>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</si>
  <si>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</si>
  <si>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</si>
  <si>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</si>
  <si>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</si>
  <si>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</si>
  <si>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</si>
  <si>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</si>
  <si>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</si>
  <si>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</si>
  <si>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</si>
  <si>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</si>
  <si>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</si>
  <si>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</si>
  <si>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</si>
  <si>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</si>
  <si>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</si>
  <si>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</si>
  <si>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</si>
  <si>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</si>
  <si>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</si>
  <si>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</si>
  <si>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</si>
  <si>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</si>
  <si>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</si>
  <si>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</si>
  <si>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</si>
  <si>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</si>
  <si>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</si>
  <si>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</si>
  <si>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</si>
  <si>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</si>
  <si>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</si>
  <si>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</si>
  <si>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</si>
  <si>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</si>
  <si>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</si>
  <si>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</si>
  <si>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</si>
  <si>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</si>
  <si>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</si>
  <si>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</si>
  <si>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</si>
  <si>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</si>
  <si>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</si>
  <si>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</si>
  <si>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</si>
  <si>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</si>
  <si>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</si>
  <si>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</si>
  <si>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</si>
  <si>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</si>
  <si>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</si>
  <si>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</si>
  <si>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</si>
  <si>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</si>
  <si>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</si>
  <si>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</si>
  <si>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</si>
  <si>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</si>
  <si>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</si>
  <si>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</si>
  <si>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</si>
  <si>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</si>
  <si>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</si>
  <si>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</si>
  <si>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</si>
  <si>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</si>
  <si>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</si>
  <si>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</si>
  <si>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</si>
  <si>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</si>
  <si>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</si>
  <si>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</si>
  <si>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</si>
  <si>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</si>
  <si>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</si>
  <si>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</si>
  <si>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</si>
  <si>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</si>
  <si>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</si>
  <si>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</si>
  <si>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</si>
  <si>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</si>
  <si>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</si>
  <si>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</si>
  <si>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</si>
  <si>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</si>
  <si>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</si>
  <si>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</si>
  <si>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</si>
  <si>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</si>
  <si>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</si>
  <si>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</si>
  <si>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</si>
  <si>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</si>
  <si>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</si>
  <si>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</si>
  <si>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</si>
  <si>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</si>
  <si>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</si>
  <si>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</si>
  <si>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</si>
  <si>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</si>
  <si>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</si>
  <si>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</si>
  <si>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</si>
  <si>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</si>
  <si>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</si>
  <si>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</si>
  <si>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</si>
  <si>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</si>
  <si>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</si>
  <si>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</si>
  <si>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</si>
  <si>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</si>
  <si>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</si>
  <si>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</si>
  <si>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</si>
  <si>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</si>
  <si>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</si>
  <si>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</si>
  <si>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</si>
  <si>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</si>
  <si>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</si>
  <si>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</si>
  <si>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</si>
  <si>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</si>
  <si>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</si>
  <si>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</si>
  <si>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</si>
  <si>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</si>
  <si>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</si>
  <si>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</si>
  <si>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</si>
  <si>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</si>
  <si>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</si>
  <si>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</si>
  <si>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</si>
  <si>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</si>
  <si>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</si>
  <si>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</si>
  <si>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</si>
  <si>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</si>
  <si>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</si>
  <si>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</si>
  <si>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</si>
  <si>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</si>
  <si>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</si>
  <si>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</si>
  <si>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</si>
  <si>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</si>
  <si>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</si>
  <si>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</si>
  <si>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</si>
  <si>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</si>
  <si>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</si>
  <si>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</si>
  <si>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</si>
  <si>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</si>
  <si>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</si>
  <si>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</si>
  <si>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</si>
  <si>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</si>
  <si>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</si>
  <si>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</si>
  <si>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</si>
  <si>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</si>
  <si>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</si>
  <si>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</si>
  <si>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</si>
  <si>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</si>
  <si>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</si>
  <si>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</si>
  <si>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</si>
  <si>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</si>
  <si>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</si>
  <si>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</si>
  <si>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</si>
  <si>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</si>
  <si>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</si>
  <si>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</si>
  <si>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</si>
  <si>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</si>
  <si>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</si>
  <si>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</si>
  <si>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</si>
  <si>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</si>
  <si>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</si>
  <si>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</si>
  <si>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</si>
  <si>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</si>
  <si>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</si>
  <si>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</si>
  <si>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</si>
  <si>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</si>
  <si>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</si>
  <si>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</si>
  <si>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</si>
  <si>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</si>
  <si>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</si>
  <si>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</si>
  <si>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</si>
  <si>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</si>
  <si>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</si>
  <si>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</si>
  <si>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</si>
  <si>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</si>
  <si>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</si>
  <si>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</si>
  <si>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</si>
  <si>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</si>
  <si>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</si>
  <si>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</si>
  <si>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</si>
  <si>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</si>
  <si>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</si>
  <si>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</si>
  <si>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</si>
  <si>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</si>
  <si>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</si>
  <si>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</si>
  <si>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</si>
  <si>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</si>
  <si>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</si>
  <si>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</si>
  <si>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</si>
  <si>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</si>
  <si>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</si>
  <si>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</si>
  <si>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</si>
  <si>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</si>
  <si>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</si>
  <si>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</si>
  <si>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</si>
  <si>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</si>
  <si>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</si>
  <si>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</si>
  <si>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</si>
  <si>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</si>
  <si>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</si>
  <si>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</si>
  <si>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</si>
  <si>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</si>
  <si>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</si>
  <si>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</si>
  <si>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</si>
  <si>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</si>
  <si>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</si>
  <si>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</si>
  <si>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</si>
  <si>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</si>
  <si>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</si>
  <si>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</si>
  <si>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</si>
  <si>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</si>
  <si>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</si>
  <si>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</si>
  <si>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</si>
  <si>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</si>
  <si>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</si>
  <si>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</si>
  <si>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</si>
  <si>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</si>
  <si>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</si>
  <si>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</si>
  <si>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</si>
  <si>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</si>
  <si>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</si>
  <si>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</si>
  <si>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</si>
  <si>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</si>
  <si>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</si>
  <si>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</si>
  <si>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</si>
  <si>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</si>
  <si>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</si>
  <si>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</si>
  <si>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</si>
  <si>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</si>
  <si>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</si>
  <si>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</si>
  <si>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</si>
  <si>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</si>
  <si>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</si>
  <si>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</si>
  <si>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</si>
  <si>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</si>
  <si>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</si>
  <si>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</si>
  <si>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</si>
  <si>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</si>
  <si>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</si>
  <si>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</si>
  <si>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</si>
  <si>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</si>
  <si>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</si>
  <si>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</si>
  <si>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</si>
  <si>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</si>
  <si>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</si>
  <si>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</si>
  <si>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</si>
  <si>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</si>
  <si>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</si>
  <si>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</si>
  <si>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</si>
  <si>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</si>
  <si>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</si>
  <si>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</si>
  <si>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</si>
  <si>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</si>
  <si>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</si>
  <si>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</si>
  <si>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</si>
  <si>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</si>
  <si>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</si>
  <si>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</si>
  <si>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</si>
  <si>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</si>
  <si>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</si>
  <si>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</si>
  <si>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</si>
  <si>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</si>
  <si>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</si>
  <si>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</si>
  <si>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</si>
  <si>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</si>
  <si>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</si>
  <si>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</si>
  <si>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</si>
  <si>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</si>
  <si>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</si>
  <si>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</si>
  <si>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</si>
  <si>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</si>
  <si>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</si>
  <si>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</si>
  <si>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</si>
  <si>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</si>
  <si>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</si>
  <si>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</si>
  <si>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</si>
  <si>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</si>
  <si>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</si>
  <si>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</si>
  <si>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</si>
  <si>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</si>
  <si>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</si>
  <si>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</si>
  <si>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</si>
  <si>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</si>
  <si>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</si>
  <si>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</si>
  <si>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</si>
  <si>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</si>
  <si>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</si>
  <si>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</si>
  <si>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</si>
  <si>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</si>
  <si>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</si>
  <si>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</si>
  <si>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</si>
  <si>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</si>
  <si>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</si>
  <si>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</si>
  <si>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</si>
  <si>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</si>
  <si>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</si>
  <si>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</si>
  <si>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</si>
  <si>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</si>
  <si>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</si>
  <si>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</si>
  <si>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</si>
  <si>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</si>
  <si>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</si>
  <si>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</si>
  <si>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</si>
  <si>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</si>
  <si>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</si>
  <si>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</si>
  <si>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</si>
  <si>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</si>
  <si>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</si>
  <si>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</si>
  <si>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</si>
  <si>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</si>
  <si>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</si>
  <si>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</si>
  <si>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</si>
  <si>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</si>
  <si>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</si>
  <si>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</si>
  <si>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</si>
  <si>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</si>
  <si>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</si>
  <si>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</si>
  <si>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</si>
  <si>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</si>
  <si>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</si>
  <si>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</si>
  <si>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</si>
  <si>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</si>
  <si>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</si>
  <si>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</si>
  <si>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</si>
  <si>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</si>
  <si>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</si>
  <si>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</si>
  <si>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</si>
  <si>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</si>
  <si>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</si>
  <si>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</si>
  <si>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</si>
  <si>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</si>
  <si>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</si>
  <si>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</si>
  <si>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</si>
  <si>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</si>
  <si>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</si>
  <si>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</si>
  <si>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</si>
  <si>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</si>
  <si>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</si>
  <si>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</si>
  <si>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</si>
  <si>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</si>
  <si>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</si>
  <si>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</si>
  <si>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</si>
  <si>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</si>
  <si>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</si>
  <si>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</si>
  <si>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</si>
  <si>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</si>
  <si>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</si>
  <si>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</si>
  <si>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</si>
  <si>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</si>
  <si>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</si>
  <si>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</si>
  <si>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</si>
  <si>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</si>
  <si>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</si>
  <si>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</si>
  <si>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</si>
  <si>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</si>
  <si>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</si>
  <si>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</si>
  <si>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</si>
  <si>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</si>
  <si>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</si>
  <si>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</si>
  <si>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</si>
  <si>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</si>
  <si>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</si>
  <si>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</si>
  <si>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</si>
  <si>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</si>
  <si>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</si>
  <si>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</si>
  <si>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</si>
  <si>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</si>
  <si>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</si>
  <si>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</si>
  <si>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</si>
  <si>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</si>
  <si>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</si>
  <si>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</si>
  <si>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</si>
  <si>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</si>
  <si>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</si>
  <si>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</si>
  <si>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</si>
  <si>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</si>
  <si>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</si>
  <si>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</si>
  <si>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</si>
  <si>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</si>
  <si>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</si>
  <si>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</si>
  <si>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</si>
  <si>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</si>
  <si>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</si>
  <si>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</si>
  <si>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</si>
  <si>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</si>
  <si>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</si>
  <si>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</si>
  <si>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</si>
  <si>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</si>
  <si>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</si>
  <si>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</si>
  <si>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</si>
  <si>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</si>
  <si>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</si>
  <si>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</si>
  <si>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</si>
  <si>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</si>
  <si>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</si>
  <si>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</si>
  <si>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</si>
  <si>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</si>
  <si>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</si>
  <si>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</si>
  <si>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</si>
  <si>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</si>
  <si>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</si>
  <si>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</si>
  <si>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</si>
  <si>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</si>
  <si>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</si>
  <si>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</si>
  <si>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</si>
  <si>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</si>
  <si>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</si>
  <si>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</si>
  <si>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</si>
  <si>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</si>
  <si>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</si>
  <si>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</si>
  <si>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</si>
  <si>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</si>
  <si>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</si>
  <si>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</si>
  <si>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</si>
  <si>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</si>
  <si>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</si>
  <si>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</si>
  <si>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</si>
  <si>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</si>
  <si>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</si>
  <si>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</si>
  <si>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</si>
  <si>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</si>
  <si>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</si>
  <si>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</si>
  <si>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</si>
  <si>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</si>
  <si>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</si>
  <si>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</si>
  <si>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</si>
  <si>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</si>
  <si>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</si>
  <si>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</si>
  <si>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</si>
  <si>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</si>
  <si>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</si>
  <si>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</si>
  <si>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</si>
  <si>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</si>
  <si>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</si>
  <si>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</si>
  <si>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</si>
  <si>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</si>
  <si>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</si>
  <si>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</si>
  <si>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</si>
  <si>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</si>
  <si>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</si>
  <si>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</si>
  <si>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</si>
  <si>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</si>
  <si>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</si>
  <si>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</si>
  <si>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</si>
  <si>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</si>
  <si>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</si>
  <si>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</si>
  <si>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</si>
  <si>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</si>
  <si>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</si>
  <si>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</si>
  <si>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</si>
  <si>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</si>
  <si>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</si>
  <si>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</si>
  <si>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</si>
  <si>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</si>
  <si>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</si>
  <si>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</si>
  <si>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</si>
  <si>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</si>
  <si>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</si>
  <si>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</si>
  <si>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</si>
  <si>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</si>
  <si>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</si>
  <si>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</si>
  <si>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</si>
  <si>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</si>
  <si>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</si>
  <si>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</si>
  <si>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</si>
  <si>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</si>
  <si>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</si>
  <si>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</si>
  <si>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</si>
  <si>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</si>
  <si>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</si>
  <si>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</si>
  <si>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</si>
  <si>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</si>
  <si>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</si>
  <si>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</si>
  <si>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</si>
  <si>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</si>
  <si>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</si>
  <si>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</si>
  <si>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</si>
  <si>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</si>
  <si>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</si>
  <si>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</si>
  <si>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</si>
  <si>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</si>
  <si>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</si>
  <si>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</si>
  <si>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</si>
  <si>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</si>
  <si>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</si>
  <si>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</si>
  <si>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</si>
  <si>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</si>
  <si>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</si>
  <si>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</si>
  <si>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</si>
  <si>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</si>
  <si>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</si>
  <si>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</si>
  <si>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</si>
  <si>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</si>
  <si>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</si>
  <si>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</si>
  <si>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</si>
  <si>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</si>
  <si>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</si>
  <si>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</si>
  <si>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</si>
  <si>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</si>
  <si>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</si>
  <si>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</si>
  <si>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</si>
  <si>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</si>
  <si>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</si>
  <si>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</si>
  <si>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</si>
  <si>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</si>
  <si>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</si>
  <si>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</si>
  <si>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</si>
  <si>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</si>
  <si>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</si>
  <si>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</si>
  <si>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</si>
  <si>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</si>
  <si>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</si>
  <si>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</si>
  <si>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</si>
  <si>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</si>
  <si>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</si>
  <si>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</si>
  <si>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</si>
  <si>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</si>
  <si>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</si>
  <si>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</si>
  <si>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</si>
  <si>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</si>
  <si>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</si>
  <si>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</si>
  <si>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</si>
  <si>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</si>
  <si>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</si>
  <si>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</si>
  <si>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</si>
  <si>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</si>
  <si>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</si>
  <si>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</si>
  <si>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</si>
  <si>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</si>
  <si>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</si>
  <si>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</si>
  <si>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</si>
  <si>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</si>
  <si>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</si>
  <si>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</si>
  <si>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</si>
  <si>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</si>
  <si>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</si>
  <si>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</si>
  <si>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</si>
  <si>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</si>
  <si>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</si>
  <si>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</si>
  <si>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</si>
  <si>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</si>
  <si>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</si>
  <si>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</si>
  <si>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</si>
  <si>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</si>
  <si>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</si>
  <si>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</si>
  <si>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</si>
  <si>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</si>
  <si>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</si>
  <si>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</si>
  <si>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</si>
  <si>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</si>
  <si>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</si>
  <si>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</si>
  <si>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</si>
  <si>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</si>
  <si>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</si>
  <si>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</si>
  <si>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</si>
  <si>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</si>
  <si>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</si>
  <si>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</si>
  <si>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</si>
  <si>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</si>
  <si>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</si>
  <si>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</si>
  <si>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</si>
  <si>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</si>
  <si>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</si>
  <si>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</si>
  <si>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</si>
  <si>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</si>
  <si>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</si>
  <si>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</si>
  <si>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</si>
  <si>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</si>
  <si>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</si>
  <si>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</si>
  <si>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</si>
  <si>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</si>
  <si>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</si>
  <si>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</si>
  <si>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</si>
  <si>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</si>
  <si>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</si>
  <si>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</si>
  <si>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</si>
  <si>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</si>
  <si>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</si>
  <si>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</si>
  <si>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</si>
  <si>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</si>
  <si>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</si>
  <si>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</si>
  <si>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</si>
  <si>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</si>
  <si>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</si>
  <si>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</si>
  <si>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</si>
  <si>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</si>
  <si>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</si>
  <si>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</si>
  <si>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</si>
  <si>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</si>
  <si>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</si>
  <si>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</si>
  <si>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</si>
  <si>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</si>
  <si>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</si>
  <si>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</si>
  <si>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</si>
  <si>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</si>
  <si>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</si>
  <si>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</si>
  <si>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</si>
  <si>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</si>
  <si>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</si>
  <si>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</si>
  <si>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</si>
  <si>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</si>
  <si>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</si>
  <si>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</si>
  <si>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</si>
  <si>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</si>
  <si>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</si>
  <si>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</si>
  <si>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</si>
  <si>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</si>
  <si>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</si>
  <si>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</si>
  <si>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</si>
  <si>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</si>
  <si>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</si>
  <si>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</si>
  <si>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</si>
  <si>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</si>
  <si>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</si>
  <si>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</si>
  <si>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</si>
  <si>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</si>
  <si>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</si>
  <si>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</si>
  <si>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</si>
  <si>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</si>
  <si>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</si>
  <si>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</si>
  <si>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</si>
  <si>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</si>
  <si>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</si>
  <si>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</si>
  <si>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</si>
  <si>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</si>
  <si>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</si>
  <si>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</si>
  <si>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</si>
  <si>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</si>
  <si>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</si>
  <si>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</si>
  <si>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</si>
  <si>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</si>
  <si>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</si>
  <si>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</si>
  <si>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</si>
  <si>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</si>
  <si>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</si>
  <si>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</si>
  <si>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</si>
  <si>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</si>
  <si>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</si>
  <si>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</si>
  <si>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</si>
  <si>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</si>
  <si>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</si>
  <si>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</si>
  <si>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</si>
  <si>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</si>
  <si>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</si>
  <si>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</si>
  <si>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</si>
  <si>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</si>
  <si>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</si>
  <si>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</si>
  <si>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</si>
  <si>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</si>
  <si>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</si>
  <si>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</si>
  <si>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</si>
  <si>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</si>
  <si>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</si>
  <si>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</si>
  <si>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</si>
  <si>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</si>
  <si>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</si>
  <si>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</si>
  <si>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</si>
  <si>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</si>
  <si>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</si>
  <si>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</si>
  <si>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</si>
  <si>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</si>
  <si>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</si>
  <si>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</si>
  <si>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</si>
  <si>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</si>
  <si>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</si>
  <si>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</si>
  <si>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</si>
  <si>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</si>
  <si>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</si>
  <si>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</si>
  <si>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</si>
  <si>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</si>
  <si>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</si>
  <si>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</si>
  <si>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</si>
  <si>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</si>
  <si>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</si>
  <si>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</si>
  <si>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</si>
  <si>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</si>
  <si>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</si>
  <si>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</si>
  <si>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</si>
  <si>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</si>
  <si>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</si>
  <si>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</si>
  <si>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</si>
  <si>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</si>
  <si>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</si>
  <si>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</si>
  <si>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</si>
  <si>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</si>
  <si>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</si>
  <si>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</si>
  <si>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</si>
  <si>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</si>
  <si>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</si>
  <si>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</si>
  <si>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</si>
  <si>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</si>
  <si>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</si>
  <si>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</si>
  <si>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</si>
  <si>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</si>
  <si>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</si>
  <si>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</si>
  <si>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</si>
  <si>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</si>
  <si>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</si>
  <si>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</si>
  <si>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</si>
  <si>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</si>
  <si>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</si>
  <si>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</si>
  <si>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</si>
  <si>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</si>
  <si>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</si>
  <si>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</si>
  <si>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</si>
  <si>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</si>
  <si>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</si>
  <si>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</si>
  <si>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</si>
  <si>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</si>
  <si>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</si>
  <si>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</si>
  <si>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</si>
  <si>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</si>
  <si>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</si>
  <si>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</si>
  <si>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</si>
  <si>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</si>
  <si>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</si>
  <si>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</si>
  <si>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</si>
  <si>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</si>
  <si>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</si>
  <si>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</si>
  <si>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</si>
  <si>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</si>
  <si>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</si>
  <si>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</si>
  <si>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</si>
  <si>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</si>
  <si>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</si>
  <si>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</si>
  <si>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</si>
  <si>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</si>
  <si>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</si>
  <si>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</si>
  <si>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</si>
  <si>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</si>
  <si>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</si>
  <si>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</si>
  <si>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</si>
  <si>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</si>
  <si>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</si>
  <si>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</si>
  <si>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</si>
  <si>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</si>
  <si>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</si>
  <si>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</si>
  <si>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</si>
  <si>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</si>
  <si>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</si>
  <si>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</si>
  <si>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</si>
  <si>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</si>
  <si>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</si>
  <si>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</si>
  <si>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</si>
  <si>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</si>
  <si>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</si>
  <si>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</si>
  <si>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</si>
  <si>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</si>
  <si>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</si>
  <si>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</si>
  <si>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</si>
  <si>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</si>
  <si>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</si>
  <si>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</si>
  <si>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</si>
  <si>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</si>
  <si>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</si>
  <si>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</si>
  <si>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</si>
  <si>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</si>
  <si>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</si>
  <si>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</si>
  <si>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</si>
  <si>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</si>
  <si>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</si>
  <si>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</si>
  <si>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</si>
  <si>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</si>
  <si>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</si>
  <si>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</si>
  <si>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</si>
  <si>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</si>
  <si>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</si>
  <si>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</si>
  <si>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</si>
  <si>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</si>
  <si>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</si>
  <si>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</si>
  <si>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</si>
  <si>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</si>
  <si>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</si>
  <si>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</si>
  <si>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</si>
  <si>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</si>
  <si>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</si>
  <si>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</si>
  <si>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</si>
  <si>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</si>
  <si>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</si>
  <si>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</si>
  <si>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</si>
  <si>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</si>
  <si>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</si>
  <si>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</si>
  <si>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</si>
  <si>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</si>
  <si>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</si>
  <si>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</si>
  <si>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</si>
  <si>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</si>
  <si>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</si>
  <si>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</si>
  <si>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</si>
  <si>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</si>
  <si>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</si>
  <si>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</si>
  <si>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</si>
  <si>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</si>
  <si>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</si>
  <si>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</si>
  <si>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</si>
  <si>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</si>
  <si>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</si>
  <si>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</si>
  <si>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</si>
  <si>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</si>
  <si>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</si>
  <si>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</si>
  <si>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</si>
  <si>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</si>
  <si>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</si>
  <si>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</si>
  <si>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</si>
  <si>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</si>
  <si>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</si>
  <si>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</si>
  <si>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</si>
  <si>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</si>
  <si>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</si>
  <si>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</si>
  <si>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</si>
  <si>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</si>
  <si>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</si>
  <si>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</si>
  <si>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</si>
  <si>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</si>
  <si>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</si>
  <si>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</si>
  <si>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</si>
  <si>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</si>
  <si>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</si>
  <si>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</si>
  <si>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</si>
  <si>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</si>
  <si>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</si>
  <si>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</si>
  <si>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</si>
  <si>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</si>
  <si>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</si>
  <si>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</si>
  <si>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</si>
  <si>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</si>
  <si>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</si>
  <si>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</si>
  <si>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</si>
  <si>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</si>
  <si>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</si>
  <si>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</si>
  <si>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</si>
  <si>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</si>
  <si>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</si>
  <si>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</si>
  <si>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</si>
  <si>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</si>
  <si>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</si>
  <si>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</si>
  <si>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</si>
  <si>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</si>
  <si>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</si>
  <si>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</si>
  <si>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</si>
  <si>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</si>
  <si>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</si>
  <si>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</si>
  <si>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</si>
  <si>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</si>
  <si>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</si>
  <si>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</si>
  <si>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</si>
  <si>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</si>
  <si>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</si>
  <si>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</si>
  <si>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</si>
  <si>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</si>
  <si>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</si>
  <si>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</si>
  <si>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</si>
  <si>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</si>
  <si>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</si>
  <si>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</si>
  <si>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</si>
  <si>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</si>
  <si>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</si>
  <si>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</si>
  <si>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</si>
  <si>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</si>
  <si>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</si>
  <si>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</si>
  <si>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</si>
  <si>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</si>
  <si>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</si>
  <si>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</si>
  <si>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</si>
  <si>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</si>
  <si>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</si>
  <si>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</si>
  <si>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</si>
  <si>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</si>
  <si>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</si>
  <si>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</si>
  <si>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</si>
  <si>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</si>
  <si>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</si>
  <si>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</si>
  <si>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</si>
  <si>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</si>
  <si>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</si>
  <si>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</si>
  <si>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</si>
  <si>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</si>
  <si>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</si>
  <si>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</si>
  <si>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</si>
  <si>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</si>
  <si>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</si>
  <si>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</si>
  <si>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</si>
  <si>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</si>
  <si>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</si>
  <si>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</si>
  <si>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</si>
  <si>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</si>
  <si>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</si>
  <si>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</si>
  <si>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</si>
  <si>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</si>
  <si>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</si>
  <si>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</si>
  <si>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</si>
  <si>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</si>
  <si>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</si>
  <si>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</si>
  <si>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</si>
  <si>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</si>
  <si>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</si>
  <si>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</si>
  <si>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</si>
  <si>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</si>
  <si>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</si>
  <si>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</si>
  <si>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</si>
  <si>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</si>
  <si>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</si>
  <si>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</si>
  <si>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</si>
  <si>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</si>
  <si>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</si>
  <si>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</si>
  <si>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</si>
  <si>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</si>
  <si>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</si>
  <si>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</si>
  <si>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</si>
  <si>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</si>
  <si>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</si>
  <si>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</si>
  <si>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</si>
  <si>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</si>
  <si>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</si>
  <si>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</si>
  <si>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</si>
  <si>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</si>
  <si>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</si>
  <si>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</si>
  <si>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</si>
  <si>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</si>
  <si>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</si>
  <si>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</si>
  <si>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</si>
  <si>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</si>
  <si>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</si>
  <si>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</si>
  <si>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</si>
  <si>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</si>
  <si>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</si>
  <si>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</si>
  <si>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</si>
  <si>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</si>
  <si>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</si>
  <si>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</si>
  <si>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</si>
  <si>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</si>
  <si>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</si>
  <si>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</si>
  <si>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</si>
  <si>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</si>
  <si>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</si>
  <si>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</si>
  <si>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</si>
  <si>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</si>
  <si>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</si>
  <si>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</si>
  <si>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</si>
  <si>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</si>
  <si>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</si>
  <si>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</si>
  <si>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</si>
  <si>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</si>
  <si>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</si>
  <si>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</si>
  <si>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</si>
  <si>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</si>
  <si>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</si>
  <si>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</si>
  <si>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</si>
  <si>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</si>
  <si>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</si>
  <si>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</si>
  <si>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</si>
  <si>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</si>
  <si>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</si>
  <si>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</si>
  <si>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</si>
  <si>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</si>
  <si>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</si>
  <si>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</si>
  <si>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</si>
  <si>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</si>
  <si>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</si>
  <si>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</si>
  <si>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</si>
  <si>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</si>
  <si>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</si>
  <si>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</si>
  <si>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</si>
  <si>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</si>
  <si>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</si>
  <si>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</si>
  <si>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</si>
  <si>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</si>
  <si>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</si>
  <si>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</si>
  <si>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</si>
  <si>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</si>
  <si>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</si>
  <si>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</si>
  <si>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</si>
  <si>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</si>
  <si>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</si>
  <si>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</si>
  <si>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</si>
  <si>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</si>
  <si>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</si>
  <si>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</si>
  <si>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</si>
  <si>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</si>
  <si>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</si>
  <si>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</si>
  <si>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</si>
  <si>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</si>
  <si>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</si>
  <si>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</si>
  <si>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</si>
  <si>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</si>
  <si>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</si>
  <si>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</si>
  <si>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</si>
  <si>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</si>
  <si>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</si>
  <si>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</si>
  <si>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</si>
  <si>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</si>
  <si>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</si>
  <si>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</si>
  <si>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</si>
  <si>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</si>
  <si>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</si>
  <si>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</si>
  <si>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</si>
  <si>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</si>
  <si>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</si>
  <si>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</si>
  <si>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</si>
  <si>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</si>
  <si>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</si>
  <si>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</si>
  <si>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</si>
  <si>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</si>
  <si>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</si>
  <si>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</si>
  <si>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</si>
  <si>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</si>
  <si>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</si>
  <si>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</si>
  <si>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</si>
  <si>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</si>
  <si>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</si>
  <si>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</si>
  <si>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</si>
  <si>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</si>
  <si>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</si>
  <si>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</si>
  <si>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</si>
  <si>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</si>
  <si>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</si>
  <si>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</si>
  <si>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</si>
  <si>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</si>
  <si>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</si>
  <si>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</si>
  <si>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</si>
  <si>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</si>
  <si>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</si>
  <si>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</si>
  <si>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</si>
  <si>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</si>
  <si>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</si>
  <si>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</si>
  <si>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</si>
  <si>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</si>
  <si>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</si>
  <si>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</si>
  <si>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</si>
  <si>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</si>
  <si>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</si>
  <si>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</si>
  <si>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</si>
  <si>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</si>
  <si>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</si>
  <si>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</si>
  <si>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</si>
  <si>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</si>
  <si>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</si>
  <si>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</si>
  <si>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</si>
  <si>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</si>
  <si>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</si>
  <si>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</si>
  <si>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</si>
  <si>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</si>
  <si>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</si>
  <si>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</si>
  <si>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</si>
  <si>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</si>
  <si>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</si>
  <si>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</si>
  <si>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</si>
  <si>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</si>
  <si>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</si>
  <si>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</si>
  <si>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</si>
  <si>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</si>
  <si>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</si>
  <si>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</si>
  <si>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</si>
  <si>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</si>
  <si>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</si>
  <si>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</si>
  <si>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</si>
  <si>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</si>
  <si>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</si>
  <si>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</si>
  <si>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</si>
  <si>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</si>
  <si>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</si>
  <si>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</si>
  <si>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</si>
  <si>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</si>
  <si>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</si>
  <si>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</si>
  <si>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</si>
  <si>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</si>
  <si>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</si>
  <si>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</si>
  <si>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</si>
  <si>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</si>
  <si>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</si>
  <si>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</si>
  <si>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</si>
  <si>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</si>
  <si>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</si>
  <si>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</si>
  <si>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</si>
  <si>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</si>
  <si>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</si>
  <si>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</si>
  <si>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</si>
  <si>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</si>
  <si>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</si>
  <si>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</si>
  <si>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</si>
  <si>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</si>
  <si>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</si>
  <si>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</si>
  <si>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</si>
  <si>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</si>
  <si>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</si>
  <si>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</si>
  <si>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</si>
  <si>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</si>
  <si>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</si>
  <si>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</si>
  <si>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</si>
  <si>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</si>
  <si>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</si>
  <si>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</si>
  <si>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</si>
  <si>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</si>
  <si>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</si>
  <si>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</si>
  <si>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</si>
  <si>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</si>
  <si>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</si>
  <si>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</si>
  <si>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</si>
  <si>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</si>
  <si>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</si>
  <si>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</si>
  <si>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</si>
  <si>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</si>
  <si>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</si>
  <si>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</si>
  <si>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</si>
  <si>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</si>
  <si>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</si>
  <si>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</si>
  <si>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</si>
  <si>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</si>
  <si>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</si>
  <si>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</si>
  <si>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</si>
  <si>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</si>
  <si>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</si>
  <si>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</si>
  <si>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</si>
  <si>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</si>
  <si>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</si>
  <si>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</si>
  <si>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</si>
  <si>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</si>
  <si>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</si>
  <si>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</si>
  <si>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</si>
  <si>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</si>
  <si>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</si>
  <si>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</si>
  <si>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</si>
  <si>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</si>
  <si>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</si>
  <si>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</si>
  <si>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</si>
  <si>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</si>
  <si>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</si>
  <si>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</si>
  <si>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</si>
  <si>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</si>
  <si>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</si>
  <si>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</si>
  <si>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</si>
  <si>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</si>
  <si>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</si>
  <si>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</si>
  <si>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</si>
  <si>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</si>
  <si>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</si>
  <si>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</si>
  <si>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</si>
  <si>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</si>
  <si>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</si>
  <si>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</si>
  <si>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</si>
  <si>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</si>
  <si>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</si>
  <si>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</si>
  <si>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</si>
  <si>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</si>
  <si>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</si>
  <si>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</si>
  <si>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</si>
  <si>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</si>
  <si>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</si>
  <si>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</si>
  <si>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</si>
  <si>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</si>
  <si>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</si>
  <si>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</si>
  <si>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</si>
  <si>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</si>
  <si>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</si>
  <si>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</si>
  <si>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</si>
  <si>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</si>
  <si>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</si>
  <si>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</si>
  <si>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</si>
  <si>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</si>
  <si>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</si>
  <si>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</si>
  <si>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</si>
  <si>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</si>
  <si>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</si>
  <si>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</si>
  <si>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</si>
  <si>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</si>
  <si>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</si>
  <si>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</si>
  <si>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</si>
  <si>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</si>
  <si>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</si>
  <si>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</si>
  <si>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</si>
  <si>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</si>
  <si>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</si>
  <si>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</si>
  <si>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</si>
  <si>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</si>
  <si>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</si>
  <si>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</si>
  <si>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</si>
  <si>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</si>
  <si>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</si>
  <si>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</si>
  <si>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</si>
  <si>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</si>
  <si>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</si>
  <si>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</si>
  <si>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</si>
  <si>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</si>
  <si>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</si>
  <si>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</si>
  <si>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</si>
  <si>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</si>
  <si>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</si>
  <si>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</si>
  <si>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</si>
  <si>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</si>
  <si>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</si>
  <si>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</si>
  <si>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</si>
  <si>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</si>
  <si>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</si>
  <si>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</si>
  <si>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</si>
  <si>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</si>
  <si>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</si>
  <si>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</si>
  <si>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</si>
  <si>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</si>
  <si>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</si>
  <si>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</si>
  <si>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</si>
  <si>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</si>
  <si>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</si>
  <si>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</si>
  <si>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</si>
  <si>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</si>
  <si>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</si>
  <si>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</si>
  <si>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</si>
  <si>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</si>
  <si>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</si>
  <si>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</si>
  <si>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</si>
  <si>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</si>
  <si>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</si>
  <si>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</si>
  <si>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</si>
  <si>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</si>
  <si>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</si>
  <si>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</si>
  <si>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</si>
  <si>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</si>
  <si>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</si>
  <si>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</si>
  <si>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</si>
  <si>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</si>
  <si>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</si>
  <si>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</si>
  <si>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</si>
  <si>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</si>
  <si>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</si>
  <si>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</si>
  <si>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</si>
  <si>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</si>
  <si>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</si>
  <si>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</si>
  <si>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</si>
  <si>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</si>
  <si>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</si>
  <si>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</si>
  <si>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</si>
  <si>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</si>
  <si>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</si>
  <si>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</si>
  <si>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</si>
  <si>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</si>
  <si>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</si>
  <si>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</si>
  <si>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</si>
  <si>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</si>
  <si>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</si>
  <si>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</si>
  <si>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</si>
  <si>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</si>
  <si>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</si>
  <si>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</si>
  <si>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</si>
  <si>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</si>
  <si>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</si>
  <si>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</si>
  <si>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</si>
  <si>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</si>
  <si>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</si>
  <si>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</si>
  <si>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</si>
  <si>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</si>
  <si>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</si>
  <si>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</si>
  <si>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</si>
  <si>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</si>
  <si>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</si>
  <si>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</si>
  <si>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</si>
  <si>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</si>
  <si>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</si>
  <si>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</si>
  <si>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</si>
  <si>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</si>
  <si>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</si>
  <si>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</si>
  <si>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</si>
  <si>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</si>
  <si>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</si>
  <si>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</si>
  <si>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</si>
  <si>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</si>
  <si>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</si>
  <si>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</si>
  <si>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</si>
  <si>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</si>
  <si>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</si>
  <si>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</si>
  <si>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</si>
  <si>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</si>
  <si>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</si>
  <si>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</si>
  <si>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</si>
  <si>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</si>
  <si>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</si>
  <si>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</si>
  <si>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</si>
  <si>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</si>
  <si>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</si>
  <si>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</si>
  <si>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</si>
  <si>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</si>
  <si>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</si>
  <si>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</si>
  <si>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</si>
  <si>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</si>
  <si>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</si>
  <si>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</si>
  <si>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</si>
  <si>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</si>
  <si>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</si>
  <si>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</si>
  <si>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</si>
  <si>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</si>
  <si>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</si>
  <si>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</si>
  <si>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</si>
  <si>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</si>
  <si>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</si>
  <si>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</si>
  <si>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</si>
  <si>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</si>
  <si>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</si>
  <si>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</si>
  <si>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</si>
  <si>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</si>
  <si>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</si>
  <si>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</si>
  <si>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</si>
  <si>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</si>
  <si>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</si>
  <si>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</si>
  <si>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</si>
  <si>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</si>
  <si>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</si>
  <si>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</si>
  <si>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</si>
  <si>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</si>
  <si>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</si>
  <si>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</si>
  <si>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</si>
  <si>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</si>
  <si>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</si>
  <si>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</si>
  <si>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</si>
  <si>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</si>
  <si>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</si>
  <si>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</si>
  <si>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</si>
  <si>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</si>
  <si>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</si>
  <si>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</si>
  <si>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</si>
  <si>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</si>
  <si>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</si>
  <si>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</si>
  <si>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</si>
  <si>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</si>
  <si>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</si>
  <si>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</si>
  <si>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</si>
  <si>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</si>
  <si>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</si>
  <si>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</si>
  <si>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</si>
  <si>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</si>
  <si>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</si>
  <si>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</si>
  <si>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</si>
  <si>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</si>
  <si>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</si>
  <si>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</si>
  <si>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</si>
  <si>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</si>
  <si>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</si>
  <si>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</si>
  <si>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</si>
  <si>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</si>
  <si>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</si>
  <si>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</si>
  <si>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</si>
  <si>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</si>
  <si>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</si>
  <si>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</si>
  <si>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</si>
  <si>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</si>
  <si>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</si>
  <si>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</si>
  <si>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</si>
  <si>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</si>
  <si>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</si>
  <si>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</si>
  <si>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</si>
  <si>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</si>
  <si>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</si>
  <si>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</si>
  <si>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</si>
  <si>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</si>
  <si>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</si>
  <si>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</si>
  <si>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</si>
  <si>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</si>
  <si>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</si>
  <si>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</si>
  <si>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</si>
  <si>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</si>
  <si>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</si>
  <si>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</si>
  <si>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</si>
  <si>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</si>
  <si>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</si>
  <si>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</si>
  <si>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</si>
  <si>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</si>
  <si>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</si>
  <si>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</si>
  <si>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</si>
  <si>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</si>
  <si>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</si>
  <si>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</si>
  <si>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</si>
  <si>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</si>
  <si>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</si>
  <si>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</si>
  <si>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</si>
  <si>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</si>
  <si>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</si>
  <si>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</si>
  <si>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</si>
  <si>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</si>
  <si>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</si>
  <si>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</si>
  <si>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</si>
  <si>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</si>
  <si>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</si>
  <si>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</si>
  <si>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</si>
  <si>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</si>
  <si>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</si>
  <si>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</si>
  <si>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</si>
  <si>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</si>
  <si>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</si>
  <si>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</si>
  <si>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</si>
  <si>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</si>
  <si>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</si>
  <si>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</si>
  <si>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</si>
  <si>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</si>
  <si>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</si>
  <si>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</si>
  <si>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</si>
  <si>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</si>
  <si>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</si>
  <si>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</si>
  <si>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</si>
  <si>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</si>
  <si>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</si>
  <si>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</si>
  <si>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</si>
  <si>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</si>
  <si>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</si>
  <si>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</si>
  <si>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</si>
  <si>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</si>
  <si>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</si>
  <si>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</si>
  <si>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</si>
  <si>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</si>
  <si>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</si>
  <si>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</si>
  <si>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</si>
  <si>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</si>
  <si>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</si>
  <si>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</si>
  <si>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</si>
  <si>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</si>
  <si>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</si>
  <si>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</si>
  <si>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</si>
  <si>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</si>
  <si>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</si>
  <si>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</si>
  <si>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</si>
  <si>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</si>
  <si>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</si>
  <si>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</si>
  <si>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</si>
  <si>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</si>
  <si>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</si>
  <si>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</si>
  <si>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</si>
  <si>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</si>
  <si>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</si>
  <si>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</si>
  <si>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</si>
  <si>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</si>
  <si>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</si>
  <si>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</si>
  <si>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</si>
  <si>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</si>
  <si>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</si>
  <si>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</si>
  <si>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</si>
  <si>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</si>
  <si>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</si>
  <si>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</si>
  <si>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</si>
  <si>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</si>
  <si>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</si>
  <si>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</si>
  <si>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</si>
  <si>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</si>
  <si>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</si>
  <si>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</si>
  <si>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</si>
  <si>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</si>
  <si>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</si>
  <si>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</si>
  <si>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</si>
  <si>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</si>
  <si>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</si>
  <si>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</si>
  <si>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</si>
  <si>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</si>
  <si>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</si>
  <si>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</si>
  <si>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</si>
  <si>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</si>
  <si>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</si>
  <si>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</si>
  <si>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</si>
  <si>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</si>
  <si>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</si>
  <si>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</si>
  <si>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</si>
  <si>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</si>
  <si>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</si>
  <si>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</si>
  <si>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</si>
  <si>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</si>
  <si>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</si>
  <si>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</si>
  <si>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</si>
  <si>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</si>
  <si>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</si>
  <si>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</si>
  <si>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</si>
  <si>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</si>
  <si>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</si>
  <si>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</si>
  <si>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</si>
  <si>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</si>
  <si>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</si>
  <si>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</si>
  <si>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</si>
  <si>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</si>
  <si>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</si>
  <si>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</si>
  <si>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</si>
  <si>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</si>
  <si>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</si>
  <si>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</si>
  <si>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</si>
  <si>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</si>
  <si>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</si>
  <si>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</si>
  <si>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</si>
  <si>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</si>
  <si>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</si>
  <si>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</si>
  <si>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</si>
  <si>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</si>
  <si>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</si>
  <si>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</si>
  <si>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</si>
  <si>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</si>
  <si>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</si>
  <si>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</si>
  <si>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</si>
  <si>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</si>
  <si>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</si>
  <si>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</si>
  <si>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</si>
  <si>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</si>
  <si>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</si>
  <si>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</si>
  <si>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</si>
  <si>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</si>
  <si>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</si>
  <si>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</si>
  <si>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</si>
  <si>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</si>
  <si>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</si>
  <si>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</si>
  <si>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</si>
  <si>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</si>
  <si>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</si>
  <si>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</si>
  <si>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</si>
  <si>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</si>
  <si>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</si>
  <si>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</si>
  <si>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</si>
  <si>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</si>
  <si>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</si>
  <si>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</si>
  <si>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</si>
  <si>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</si>
  <si>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</si>
  <si>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</si>
  <si>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</si>
  <si>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</si>
  <si>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</si>
  <si>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</si>
  <si>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</si>
  <si>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</si>
  <si>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</si>
  <si>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</si>
  <si>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</si>
  <si>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</si>
  <si>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</si>
  <si>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</si>
  <si>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</si>
  <si>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</si>
  <si>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</si>
  <si>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</si>
  <si>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</si>
  <si>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</si>
  <si>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</si>
  <si>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</si>
  <si>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</si>
  <si>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</si>
  <si>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</si>
  <si>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</si>
  <si>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</si>
  <si>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</si>
  <si>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</si>
  <si>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</si>
  <si>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</si>
  <si>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</si>
  <si>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</si>
  <si>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</si>
  <si>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</si>
  <si>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</si>
  <si>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</si>
  <si>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</si>
  <si>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</si>
  <si>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</si>
  <si>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</si>
  <si>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</si>
  <si>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</si>
  <si>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</si>
  <si>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</si>
  <si>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</si>
  <si>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</si>
  <si>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</si>
  <si>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</si>
  <si>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</si>
  <si>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</si>
  <si>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</si>
  <si>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</si>
  <si>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</si>
  <si>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</si>
  <si>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</si>
  <si>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</si>
  <si>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</si>
  <si>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</si>
  <si>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</si>
  <si>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</si>
  <si>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</si>
  <si>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</si>
  <si>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</si>
  <si>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</si>
  <si>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</si>
  <si>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</si>
  <si>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</si>
  <si>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</si>
  <si>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</si>
  <si>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</si>
  <si>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</si>
  <si>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</si>
  <si>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</si>
  <si>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</si>
  <si>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</si>
  <si>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</si>
  <si>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</si>
  <si>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</si>
  <si>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</si>
  <si>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</si>
  <si>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</si>
  <si>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</si>
  <si>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</si>
  <si>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</si>
  <si>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</si>
  <si>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</si>
  <si>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</si>
  <si>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</si>
  <si>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</si>
  <si>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</si>
  <si>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</si>
  <si>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</si>
  <si>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</si>
  <si>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</si>
  <si>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</si>
  <si>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</si>
  <si>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</si>
  <si>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</si>
  <si>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</si>
  <si>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</si>
  <si>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</si>
  <si>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</si>
  <si>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</si>
  <si>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</si>
  <si>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</si>
  <si>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</si>
  <si>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</si>
  <si>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</si>
  <si>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</si>
  <si>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</si>
  <si>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</si>
  <si>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</si>
  <si>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</si>
  <si>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</si>
  <si>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</si>
  <si>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</si>
  <si>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</si>
  <si>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</si>
  <si>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</si>
  <si>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</si>
  <si>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</si>
  <si>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</si>
  <si>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</si>
  <si>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</si>
  <si>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</si>
  <si>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</si>
  <si>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</si>
  <si>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</si>
  <si>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</si>
  <si>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</si>
  <si>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</si>
  <si>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</si>
  <si>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</si>
  <si>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</si>
  <si>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</si>
  <si>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</si>
  <si>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</si>
  <si>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</si>
  <si>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</si>
  <si>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</si>
  <si>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</si>
  <si>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</si>
  <si>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</si>
  <si>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</si>
  <si>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</si>
  <si>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</si>
  <si>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</si>
  <si>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</si>
  <si>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</si>
  <si>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</si>
  <si>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</si>
  <si>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</si>
  <si>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</si>
  <si>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</si>
  <si>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</si>
  <si>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</si>
  <si>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</si>
  <si>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</si>
  <si>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</si>
  <si>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</si>
  <si>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</si>
  <si>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</si>
  <si>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</si>
  <si>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</si>
  <si>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</si>
  <si>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</si>
  <si>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</si>
  <si>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</si>
  <si>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</si>
  <si>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</si>
  <si>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</si>
  <si>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</si>
  <si>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</si>
  <si>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</si>
  <si>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</si>
  <si>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</si>
  <si>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</si>
  <si>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</si>
  <si>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</si>
  <si>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</si>
  <si>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</si>
  <si>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</si>
  <si>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</si>
  <si>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</si>
  <si>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</si>
  <si>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</si>
  <si>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</si>
  <si>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</si>
  <si>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</si>
  <si>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</si>
  <si>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</si>
  <si>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</si>
  <si>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</si>
  <si>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</si>
  <si>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</si>
  <si>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</si>
  <si>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</si>
  <si>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</si>
  <si>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</si>
  <si>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</si>
  <si>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</si>
  <si>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</si>
  <si>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</si>
  <si>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</si>
  <si>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</si>
  <si>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</si>
  <si>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</si>
  <si>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</si>
  <si>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</si>
  <si>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</si>
  <si>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</si>
  <si>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</si>
  <si>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</si>
  <si>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</si>
  <si>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</si>
  <si>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</si>
  <si>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</si>
  <si>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</si>
  <si>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</si>
  <si>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</si>
  <si>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</si>
  <si>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</si>
  <si>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</si>
  <si>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</si>
  <si>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</si>
  <si>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</si>
  <si>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</si>
  <si>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</si>
  <si>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</si>
  <si>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</si>
  <si>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</si>
  <si>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</si>
  <si>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</si>
  <si>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</si>
  <si>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</si>
  <si>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</si>
  <si>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</si>
  <si>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</si>
  <si>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</si>
  <si>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</si>
  <si>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</si>
  <si>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</si>
  <si>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</si>
  <si>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</si>
  <si>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</si>
  <si>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</si>
  <si>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</si>
  <si>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</si>
  <si>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</si>
  <si>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</si>
  <si>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</si>
  <si>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</si>
  <si>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</si>
  <si>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</si>
  <si>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</si>
  <si>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</si>
  <si>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</si>
  <si>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</si>
  <si>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</si>
  <si>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</si>
  <si>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</si>
  <si>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</si>
  <si>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</si>
  <si>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</si>
  <si>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</si>
  <si>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</si>
  <si>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</si>
  <si>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</si>
  <si>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</si>
  <si>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</si>
  <si>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</si>
  <si>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</si>
  <si>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</si>
  <si>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</si>
  <si>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</si>
  <si>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</si>
  <si>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</si>
  <si>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</si>
  <si>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</si>
  <si>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</si>
  <si>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</si>
  <si>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</si>
  <si>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</si>
  <si>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</si>
  <si>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</si>
  <si>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</si>
  <si>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</si>
  <si>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</si>
  <si>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</si>
  <si>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</si>
  <si>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</si>
  <si>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</si>
  <si>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</si>
  <si>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</si>
  <si>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</si>
  <si>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</si>
  <si>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</si>
  <si>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</si>
  <si>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</si>
  <si>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</si>
  <si>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</si>
  <si>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</si>
  <si>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</si>
  <si>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</si>
  <si>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</si>
  <si>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</si>
  <si>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</si>
  <si>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</si>
  <si>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</si>
  <si>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</si>
  <si>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</si>
  <si>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</si>
  <si>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</si>
  <si>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</si>
  <si>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</si>
  <si>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</si>
  <si>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</si>
  <si>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</si>
  <si>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</si>
  <si>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</si>
  <si>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</si>
  <si>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</si>
  <si>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</si>
  <si>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</si>
  <si>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</si>
  <si>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</si>
  <si>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</si>
  <si>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</si>
  <si>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</si>
  <si>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</si>
  <si>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</si>
  <si>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</si>
  <si>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</si>
  <si>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</si>
  <si>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</si>
  <si>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</si>
  <si>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</si>
  <si>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</si>
  <si>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</si>
  <si>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</si>
  <si>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</si>
  <si>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</si>
  <si>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</si>
  <si>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</si>
  <si>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</si>
  <si>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</si>
  <si>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</si>
  <si>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</si>
  <si>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</si>
  <si>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</si>
  <si>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</si>
  <si>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</si>
  <si>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</si>
  <si>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</si>
  <si>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</si>
  <si>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</si>
  <si>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</si>
  <si>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</si>
  <si>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</si>
  <si>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</si>
  <si>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</si>
  <si>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</si>
  <si>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</si>
  <si>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</si>
  <si>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</si>
  <si>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</si>
  <si>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</si>
  <si>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</si>
  <si>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</si>
  <si>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</si>
  <si>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</si>
  <si>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</si>
  <si>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</si>
  <si>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</si>
  <si>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</si>
  <si>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</si>
  <si>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</si>
  <si>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</si>
  <si>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</si>
  <si>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</si>
  <si>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</si>
  <si>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</si>
  <si>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</si>
  <si>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</si>
  <si>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</si>
  <si>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</si>
  <si>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</si>
  <si>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</si>
  <si>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</si>
  <si>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</si>
  <si>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</si>
  <si>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</si>
  <si>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</si>
  <si>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</si>
  <si>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</si>
  <si>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</si>
  <si>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</si>
  <si>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</si>
  <si>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</si>
  <si>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</si>
  <si>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</si>
  <si>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</si>
  <si>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</si>
  <si>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</si>
  <si>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</si>
  <si>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</si>
  <si>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</si>
  <si>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</si>
  <si>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</si>
  <si>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</si>
  <si>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</si>
  <si>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</si>
  <si>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</si>
  <si>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</si>
  <si>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</si>
  <si>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</si>
  <si>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</si>
  <si>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</si>
  <si>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</si>
  <si>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</si>
  <si>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</si>
  <si>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</si>
  <si>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</si>
  <si>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</si>
  <si>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</si>
  <si>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</si>
  <si>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</si>
  <si>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</si>
  <si>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</si>
  <si>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</si>
  <si>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</si>
  <si>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</si>
  <si>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</si>
  <si>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</si>
  <si>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</si>
  <si>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</si>
  <si>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</si>
  <si>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</si>
  <si>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</si>
  <si>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</si>
  <si>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</si>
  <si>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</si>
  <si>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</si>
  <si>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</si>
  <si>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</si>
  <si>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</si>
  <si>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</si>
  <si>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</si>
  <si>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</si>
  <si>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</si>
  <si>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</si>
  <si>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</si>
  <si>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</si>
  <si>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</si>
  <si>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</si>
  <si>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</si>
  <si>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</si>
  <si>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</si>
  <si>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</si>
  <si>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</si>
  <si>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</si>
  <si>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</si>
  <si>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</si>
  <si>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</si>
  <si>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</si>
  <si>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</si>
  <si>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</si>
  <si>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</si>
  <si>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</si>
  <si>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</si>
  <si>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</si>
  <si>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</si>
  <si>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</si>
  <si>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</si>
  <si>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</si>
  <si>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</si>
  <si>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</si>
  <si>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</si>
  <si>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</si>
  <si>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</si>
  <si>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</si>
  <si>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</si>
  <si>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</si>
  <si>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</si>
  <si>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</si>
  <si>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</si>
  <si>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</si>
  <si>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</si>
  <si>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</si>
  <si>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</si>
  <si>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</si>
  <si>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</si>
  <si>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</si>
  <si>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</si>
  <si>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</si>
  <si>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</si>
  <si>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</si>
  <si>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</si>
  <si>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</si>
  <si>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</si>
  <si>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</si>
  <si>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</si>
  <si>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</si>
  <si>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</si>
  <si>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</si>
  <si>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</si>
  <si>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</si>
  <si>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</si>
  <si>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</si>
  <si>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</si>
  <si>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</si>
  <si>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</si>
  <si>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</si>
  <si>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</si>
  <si>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</si>
  <si>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</si>
  <si>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</si>
  <si>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</si>
  <si>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</si>
  <si>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</si>
  <si>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</si>
  <si>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</si>
  <si>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</si>
  <si>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</si>
  <si>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</si>
  <si>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</si>
  <si>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</si>
  <si>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</si>
  <si>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</si>
  <si>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</si>
  <si>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</si>
  <si>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</si>
  <si>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</si>
  <si>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</si>
  <si>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</si>
  <si>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</si>
  <si>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</si>
  <si>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</si>
  <si>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</si>
  <si>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</si>
  <si>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</si>
  <si>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</si>
  <si>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</si>
  <si>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</si>
  <si>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</si>
  <si>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</si>
  <si>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</si>
  <si>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</si>
  <si>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</si>
  <si>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</si>
  <si>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</si>
  <si>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</si>
  <si>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</si>
  <si>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</si>
  <si>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</si>
  <si>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</si>
  <si>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</si>
  <si>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</si>
  <si>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</si>
  <si>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</si>
  <si>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</si>
  <si>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</si>
  <si>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</si>
  <si>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</si>
  <si>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</si>
  <si>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</si>
  <si>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</si>
  <si>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</si>
  <si>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</si>
  <si>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</si>
  <si>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</si>
  <si>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</si>
  <si>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</si>
  <si>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</si>
  <si>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</si>
  <si>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</si>
  <si>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</si>
  <si>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</si>
  <si>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</si>
  <si>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</si>
  <si>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</si>
  <si>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</si>
  <si>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</si>
  <si>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</si>
  <si>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</si>
  <si>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</si>
  <si>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</si>
  <si>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</si>
  <si>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</si>
  <si>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</si>
  <si>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</si>
  <si>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</si>
  <si>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</si>
  <si>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</si>
  <si>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</si>
  <si>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</si>
  <si>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</si>
  <si>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</si>
  <si>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</si>
  <si>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</si>
  <si>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</si>
  <si>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</si>
  <si>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</si>
  <si>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</si>
  <si>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</si>
  <si>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</si>
  <si>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</si>
  <si>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</si>
  <si>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</si>
  <si>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</si>
  <si>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</si>
  <si>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</si>
  <si>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</si>
  <si>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</si>
  <si>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</si>
  <si>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</si>
  <si>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</si>
  <si>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</si>
  <si>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</si>
  <si>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</si>
  <si>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</si>
  <si>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</si>
  <si>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</si>
  <si>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</si>
  <si>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</si>
  <si>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</si>
  <si>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</si>
  <si>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</si>
  <si>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</si>
  <si>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</si>
  <si>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</si>
  <si>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</si>
  <si>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</si>
  <si>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</si>
  <si>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</si>
  <si>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</si>
  <si>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</si>
  <si>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</si>
  <si>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</si>
  <si>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</si>
  <si>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</si>
  <si>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</si>
  <si>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</si>
  <si>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</si>
  <si>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</si>
  <si>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</si>
  <si>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</si>
  <si>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</si>
  <si>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</si>
  <si>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</si>
  <si>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</si>
  <si>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</si>
  <si>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</si>
  <si>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</si>
  <si>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</si>
  <si>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</si>
  <si>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</si>
  <si>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</si>
  <si>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</si>
  <si>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</si>
  <si>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</si>
  <si>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</si>
  <si>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</si>
  <si>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</si>
  <si>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</si>
  <si>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</si>
  <si>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</si>
  <si>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</si>
  <si>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</si>
  <si>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</si>
  <si>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</si>
  <si>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</si>
  <si>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</si>
  <si>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</si>
  <si>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</si>
  <si>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</si>
  <si>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</si>
  <si>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</si>
  <si>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</si>
  <si>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</si>
  <si>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</si>
  <si>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</si>
  <si>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</si>
  <si>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</si>
  <si>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</si>
  <si>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</si>
  <si>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</si>
  <si>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</si>
  <si>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</si>
  <si>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</si>
  <si>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</si>
  <si>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</si>
  <si>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</si>
  <si>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</si>
  <si>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</si>
  <si>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</si>
  <si>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</si>
  <si>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</si>
  <si>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</si>
  <si>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</si>
  <si>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</si>
  <si>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</si>
  <si>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</si>
  <si>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</si>
  <si>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</si>
  <si>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</si>
  <si>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</si>
  <si>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</si>
  <si>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</si>
  <si>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</si>
  <si>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</si>
  <si>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</si>
  <si>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</si>
  <si>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</si>
  <si>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</si>
  <si>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</si>
  <si>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</si>
  <si>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</si>
  <si>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</si>
  <si>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</si>
  <si>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</si>
  <si>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</si>
  <si>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</si>
  <si>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</si>
  <si>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</si>
  <si>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</si>
  <si>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</si>
  <si>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</si>
  <si>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</si>
  <si>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</si>
  <si>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</si>
  <si>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</si>
  <si>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</si>
  <si>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</si>
  <si>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</si>
  <si>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</si>
  <si>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</si>
  <si>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</si>
  <si>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</si>
  <si>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</si>
  <si>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</si>
  <si>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</si>
  <si>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</si>
  <si>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</si>
  <si>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</si>
  <si>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</si>
  <si>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</si>
  <si>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</si>
  <si>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</si>
  <si>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</si>
  <si>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</si>
  <si>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</si>
  <si>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</si>
  <si>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</si>
  <si>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</si>
  <si>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</si>
  <si>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</si>
  <si>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</si>
  <si>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</si>
  <si>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</si>
  <si>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</si>
  <si>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</si>
  <si>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</si>
  <si>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</si>
  <si>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</si>
  <si>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</si>
  <si>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</si>
  <si>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</si>
  <si>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</si>
  <si>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</si>
  <si>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</si>
  <si>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</si>
  <si>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</si>
  <si>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</si>
  <si>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</si>
  <si>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</si>
  <si>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</si>
  <si>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</si>
  <si>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</si>
  <si>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</si>
  <si>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</si>
  <si>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</si>
  <si>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</si>
  <si>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</si>
  <si>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</si>
  <si>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</si>
  <si>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</si>
  <si>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</si>
  <si>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</si>
  <si>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</si>
  <si>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</si>
  <si>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</si>
  <si>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</si>
  <si>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</si>
  <si>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</si>
  <si>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</si>
  <si>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</si>
  <si>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</si>
  <si>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</si>
  <si>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</si>
  <si>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</si>
  <si>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</si>
  <si>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</si>
  <si>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</si>
  <si>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</si>
  <si>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</si>
  <si>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</si>
  <si>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</si>
  <si>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</si>
  <si>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</si>
  <si>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</si>
  <si>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</si>
  <si>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</si>
  <si>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</si>
  <si>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</si>
  <si>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</si>
  <si>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</si>
  <si>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</si>
  <si>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</si>
  <si>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</si>
  <si>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</si>
  <si>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</si>
  <si>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</si>
  <si>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</si>
  <si>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</si>
  <si>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</si>
  <si>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</si>
  <si>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</si>
  <si>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</si>
  <si>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</si>
  <si>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</si>
  <si>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</si>
  <si>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</si>
  <si>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</si>
  <si>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</si>
  <si>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</si>
  <si>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</si>
  <si>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</si>
  <si>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</si>
  <si>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</si>
  <si>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</si>
  <si>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</si>
  <si>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</si>
  <si>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</si>
  <si>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</si>
  <si>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</si>
  <si>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</si>
  <si>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</si>
  <si>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</si>
  <si>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</si>
  <si>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</si>
  <si>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</si>
  <si>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</si>
  <si>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</si>
  <si>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</si>
  <si>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</si>
  <si>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</si>
  <si>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</si>
  <si>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</si>
  <si>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</si>
  <si>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</si>
  <si>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</si>
  <si>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</si>
  <si>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</si>
  <si>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</si>
  <si>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</si>
  <si>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</si>
  <si>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</si>
  <si>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</si>
  <si>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</si>
  <si>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</si>
  <si>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</si>
  <si>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</si>
  <si>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</si>
  <si>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</si>
  <si>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</si>
  <si>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</si>
  <si>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</si>
  <si>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</si>
  <si>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</si>
  <si>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</si>
  <si>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</si>
  <si>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</si>
  <si>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</si>
  <si>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</si>
  <si>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</si>
  <si>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</si>
  <si>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</si>
  <si>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</si>
  <si>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</si>
  <si>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</si>
  <si>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</si>
  <si>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</si>
  <si>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</si>
  <si>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</si>
  <si>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</si>
  <si>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</si>
  <si>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</si>
  <si>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</si>
  <si>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</si>
  <si>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</si>
  <si>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</si>
  <si>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</si>
  <si>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</si>
  <si>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</si>
  <si>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</si>
  <si>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</si>
  <si>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</si>
  <si>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</si>
  <si>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</si>
  <si>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</si>
  <si>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</si>
  <si>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</si>
  <si>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</si>
  <si>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</si>
  <si>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</si>
  <si>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</si>
  <si>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</si>
  <si>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</si>
  <si>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</si>
  <si>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</si>
  <si>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</si>
  <si>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</si>
  <si>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</si>
  <si>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</si>
  <si>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</si>
  <si>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</si>
  <si>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</si>
  <si>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</si>
  <si>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</si>
  <si>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</si>
  <si>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</si>
  <si>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</si>
  <si>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</si>
  <si>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</si>
  <si>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</si>
  <si>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</si>
  <si>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</si>
  <si>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</si>
  <si>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</si>
  <si>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</si>
  <si>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</si>
  <si>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</si>
  <si>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</si>
  <si>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</si>
  <si>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</si>
  <si>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</si>
  <si>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</si>
  <si>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</si>
  <si>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</si>
  <si>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</si>
  <si>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</si>
  <si>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</si>
  <si>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</si>
  <si>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</si>
  <si>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</si>
  <si>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</si>
  <si>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</si>
  <si>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</si>
  <si>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</si>
  <si>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</si>
  <si>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</si>
  <si>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</si>
  <si>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</si>
  <si>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</si>
  <si>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</si>
  <si>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</si>
  <si>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</si>
  <si>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</si>
  <si>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</si>
  <si>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</si>
  <si>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</si>
  <si>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</si>
  <si>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</si>
  <si>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</si>
  <si>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</si>
  <si>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</si>
  <si>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</si>
  <si>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</si>
  <si>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</si>
  <si>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</si>
  <si>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</si>
  <si>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</si>
  <si>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</si>
  <si>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</si>
  <si>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</si>
  <si>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</si>
  <si>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</si>
  <si>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</si>
  <si>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</si>
  <si>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</si>
  <si>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</si>
  <si>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</si>
  <si>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</si>
  <si>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</si>
  <si>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</si>
  <si>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</si>
  <si>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</si>
  <si>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</si>
  <si>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</si>
  <si>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</si>
  <si>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</si>
  <si>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</si>
  <si>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</si>
  <si>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</si>
  <si>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</si>
  <si>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</si>
  <si>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</si>
  <si>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</si>
  <si>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</si>
  <si>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</si>
  <si>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</si>
  <si>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</si>
  <si>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</si>
  <si>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</si>
  <si>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</si>
  <si>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</si>
  <si>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</si>
  <si>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</si>
  <si>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</si>
  <si>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</si>
  <si>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</si>
  <si>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</si>
  <si>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</si>
  <si>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</si>
  <si>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</si>
  <si>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</si>
  <si>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</si>
  <si>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</si>
  <si>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</si>
  <si>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</si>
  <si>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</si>
  <si>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</si>
  <si>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</si>
  <si>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</si>
  <si>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</si>
  <si>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</si>
  <si>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</si>
  <si>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</si>
  <si>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</si>
  <si>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</si>
  <si>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</si>
  <si>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</si>
  <si>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</si>
  <si>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</si>
  <si>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</si>
  <si>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</si>
  <si>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</si>
  <si>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</si>
  <si>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</si>
  <si>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</si>
  <si>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</si>
  <si>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</si>
  <si>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</si>
  <si>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</si>
  <si>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</si>
  <si>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</si>
  <si>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</si>
  <si>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</si>
  <si>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</si>
  <si>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</si>
  <si>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</si>
  <si>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</si>
  <si>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</si>
  <si>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</si>
  <si>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</si>
  <si>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</si>
  <si>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</si>
  <si>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</si>
  <si>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</si>
  <si>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</si>
  <si>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</si>
  <si>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</si>
  <si>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</si>
  <si>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</si>
  <si>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</si>
  <si>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</si>
  <si>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</si>
  <si>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</si>
  <si>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</si>
  <si>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</si>
  <si>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</si>
  <si>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</si>
  <si>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</si>
  <si>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</si>
  <si>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</si>
  <si>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</si>
  <si>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</si>
  <si>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</si>
  <si>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</si>
  <si>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</si>
  <si>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</si>
  <si>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</si>
  <si>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</si>
  <si>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</si>
  <si>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</si>
  <si>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</si>
  <si>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</si>
  <si>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</si>
  <si>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</si>
  <si>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</si>
  <si>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</si>
  <si>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</si>
  <si>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</si>
  <si>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</si>
  <si>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</si>
  <si>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</si>
  <si>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</si>
  <si>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</si>
  <si>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</si>
  <si>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</si>
  <si>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</si>
  <si>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</si>
  <si>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</si>
  <si>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</si>
  <si>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</si>
  <si>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</si>
  <si>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</si>
  <si>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</si>
  <si>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</si>
  <si>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</si>
  <si>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</si>
  <si>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</si>
  <si>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</si>
  <si>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</si>
  <si>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</si>
  <si>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</si>
  <si>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</si>
  <si>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</si>
  <si>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</si>
  <si>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</si>
  <si>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</si>
  <si>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</si>
  <si>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</si>
  <si>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</si>
  <si>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</si>
  <si>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</si>
  <si>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</si>
  <si>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</si>
  <si>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</si>
  <si>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</si>
  <si>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</si>
  <si>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</si>
  <si>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</si>
  <si>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</si>
  <si>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</si>
  <si>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</si>
  <si>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</si>
  <si>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</si>
  <si>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</si>
  <si>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</si>
  <si>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</si>
  <si>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</si>
  <si>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</si>
  <si>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</si>
  <si>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</si>
  <si>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</si>
  <si>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</si>
  <si>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</si>
  <si>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</si>
  <si>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</si>
  <si>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</si>
  <si>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</si>
  <si>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</si>
  <si>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</si>
  <si>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</si>
  <si>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</si>
  <si>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</si>
  <si>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</si>
  <si>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</si>
  <si>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</si>
  <si>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</si>
  <si>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</si>
  <si>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</si>
  <si>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</si>
  <si>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</si>
  <si>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</si>
  <si>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</si>
  <si>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</si>
  <si>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</si>
  <si>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</si>
  <si>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</si>
  <si>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</si>
  <si>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</si>
  <si>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</si>
  <si>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</si>
  <si>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</si>
  <si>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</si>
  <si>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</si>
  <si>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</si>
  <si>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</si>
  <si>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</si>
  <si>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</si>
  <si>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</si>
  <si>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</si>
  <si>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</si>
  <si>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</si>
  <si>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</si>
  <si>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</si>
  <si>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</si>
  <si>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</si>
  <si>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</si>
  <si>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</si>
  <si>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</si>
  <si>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</si>
  <si>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</si>
  <si>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</si>
  <si>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</si>
  <si>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</si>
  <si>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</si>
  <si>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</si>
  <si>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</si>
  <si>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</si>
  <si>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</si>
  <si>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</si>
  <si>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</si>
  <si>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</si>
  <si>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</si>
  <si>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</si>
  <si>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</si>
  <si>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</si>
  <si>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</si>
  <si>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</si>
  <si>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</si>
  <si>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</si>
  <si>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</si>
  <si>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</si>
  <si>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</si>
  <si>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</si>
  <si>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</si>
  <si>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</si>
  <si>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</si>
  <si>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</si>
  <si>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</si>
  <si>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</si>
  <si>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</si>
  <si>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</si>
  <si>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</si>
  <si>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</si>
  <si>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</si>
  <si>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</si>
  <si>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</si>
  <si>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</si>
  <si>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</si>
  <si>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</si>
  <si>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</si>
  <si>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</si>
  <si>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</si>
  <si>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</si>
  <si>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</si>
  <si>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</si>
  <si>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</si>
  <si>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</si>
  <si>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</si>
  <si>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</si>
  <si>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</si>
  <si>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</si>
  <si>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</si>
  <si>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</si>
  <si>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</si>
  <si>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</si>
  <si>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</si>
  <si>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</si>
  <si>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</si>
  <si>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</si>
  <si>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</si>
  <si>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</si>
  <si>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</si>
  <si>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</si>
  <si>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</si>
  <si>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</si>
  <si>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</si>
  <si>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</si>
  <si>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</si>
  <si>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</si>
  <si>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</si>
  <si>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</si>
  <si>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</si>
  <si>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</si>
  <si>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</si>
  <si>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</si>
  <si>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</si>
  <si>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</si>
  <si>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</si>
  <si>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</si>
  <si>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</si>
  <si>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</si>
  <si>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</si>
  <si>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</si>
  <si>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</si>
  <si>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</si>
  <si>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</si>
  <si>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</si>
  <si>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</si>
  <si>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</si>
  <si>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</si>
  <si>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</si>
  <si>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</si>
  <si>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</si>
  <si>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</si>
  <si>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</si>
  <si>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</si>
  <si>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</si>
  <si>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</si>
  <si>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</si>
  <si>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</si>
  <si>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</si>
  <si>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</si>
  <si>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</si>
  <si>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</si>
  <si>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</si>
  <si>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</si>
  <si>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</si>
  <si>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</si>
  <si>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</si>
  <si>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</si>
  <si>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</si>
  <si>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</si>
  <si>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</si>
  <si>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</si>
  <si>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</si>
  <si>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</si>
  <si>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</si>
  <si>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</si>
  <si>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</si>
  <si>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</si>
  <si>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</si>
  <si>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</si>
  <si>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</si>
  <si>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</si>
  <si>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</si>
  <si>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</si>
  <si>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</si>
  <si>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</si>
  <si>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</si>
  <si>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</si>
  <si>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</si>
  <si>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</si>
  <si>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</si>
  <si>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</si>
  <si>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</si>
  <si>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</si>
  <si>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</si>
  <si>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</si>
  <si>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</si>
  <si>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</si>
  <si>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</si>
  <si>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</si>
  <si>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</si>
  <si>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</si>
  <si>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</si>
  <si>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</si>
  <si>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</si>
  <si>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</si>
  <si>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</si>
  <si>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</si>
  <si>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</si>
  <si>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</si>
  <si>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</si>
  <si>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</si>
  <si>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</si>
  <si>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</si>
  <si>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</si>
  <si>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</si>
  <si>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</si>
  <si>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</si>
  <si>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</si>
  <si>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</si>
  <si>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</si>
  <si>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</si>
  <si>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</si>
  <si>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</si>
  <si>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</si>
  <si>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</si>
  <si>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</si>
  <si>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</si>
  <si>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</si>
  <si>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</si>
  <si>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</si>
  <si>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</si>
  <si>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</si>
  <si>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</si>
  <si>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</si>
  <si>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</si>
  <si>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</si>
  <si>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</si>
  <si>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</si>
  <si>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</si>
  <si>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</si>
  <si>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</si>
  <si>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</si>
  <si>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</si>
  <si>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</si>
  <si>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</si>
  <si>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</si>
  <si>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</si>
  <si>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</si>
  <si>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</si>
  <si>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</si>
  <si>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</si>
  <si>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</si>
  <si>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</si>
  <si>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</si>
  <si>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</si>
  <si>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</si>
  <si>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</si>
  <si>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</si>
  <si>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</si>
  <si>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</si>
  <si>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</si>
  <si>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</si>
  <si>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</si>
  <si>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</si>
  <si>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</si>
  <si>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</si>
  <si>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</si>
  <si>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</si>
  <si>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</si>
  <si>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</si>
  <si>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</si>
  <si>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</si>
  <si>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</si>
  <si>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</si>
  <si>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</si>
  <si>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</si>
  <si>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</si>
  <si>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</si>
  <si>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</si>
  <si>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</si>
  <si>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</si>
  <si>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</si>
  <si>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</si>
  <si>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</si>
  <si>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</si>
  <si>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</si>
  <si>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</si>
  <si>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</si>
  <si>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</si>
  <si>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</si>
  <si>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</si>
  <si>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</si>
  <si>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</si>
  <si>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</si>
  <si>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</si>
  <si>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</si>
  <si>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</si>
  <si>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</si>
  <si>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</si>
  <si>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</si>
  <si>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</si>
  <si>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</si>
  <si>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</si>
  <si>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</si>
  <si>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</si>
  <si>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</si>
  <si>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</si>
  <si>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</si>
  <si>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</si>
  <si>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</si>
  <si>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</si>
  <si>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</si>
  <si>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</si>
  <si>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</si>
  <si>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</si>
  <si>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</si>
  <si>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</si>
  <si>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</si>
  <si>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</si>
  <si>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</si>
  <si>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</si>
  <si>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</si>
  <si>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</si>
  <si>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</si>
  <si>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</si>
  <si>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</si>
  <si>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</si>
  <si>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</si>
  <si>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</si>
  <si>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</si>
  <si>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</si>
  <si>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</si>
  <si>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</si>
  <si>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</si>
  <si>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</si>
  <si>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</si>
  <si>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</si>
  <si>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</si>
  <si>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</si>
  <si>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</si>
  <si>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</si>
  <si>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</si>
  <si>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</si>
  <si>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</si>
  <si>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</si>
  <si>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</si>
  <si>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</si>
  <si>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</si>
  <si>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</si>
  <si>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</si>
  <si>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</si>
  <si>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</si>
  <si>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</si>
  <si>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</si>
  <si>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</si>
  <si>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</si>
  <si>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</si>
  <si>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</si>
  <si>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</si>
  <si>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</si>
  <si>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</si>
  <si>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</si>
  <si>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</si>
  <si>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</si>
  <si>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</si>
  <si>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</si>
  <si>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</si>
  <si>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</si>
  <si>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</si>
  <si>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</si>
  <si>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</si>
  <si>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</si>
  <si>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</si>
  <si>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</si>
  <si>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</si>
  <si>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</si>
  <si>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</si>
  <si>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</si>
  <si>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</si>
  <si>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</si>
  <si>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</si>
  <si>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</si>
  <si>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</si>
  <si>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</si>
  <si>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</si>
  <si>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</si>
  <si>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</si>
  <si>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</si>
  <si>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</si>
  <si>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</si>
  <si>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</si>
  <si>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</si>
  <si>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</si>
  <si>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</si>
  <si>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</si>
  <si>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</si>
  <si>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</si>
  <si>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</si>
  <si>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</si>
  <si>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</si>
  <si>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</si>
  <si>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</si>
  <si>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</si>
  <si>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</si>
  <si>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</si>
  <si>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</si>
  <si>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</si>
  <si>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</si>
  <si>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</si>
  <si>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</si>
  <si>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</si>
  <si>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</si>
  <si>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</si>
  <si>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</si>
  <si>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</si>
  <si>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</si>
  <si>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</si>
  <si>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</si>
  <si>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</si>
  <si>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</si>
  <si>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</si>
  <si>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</si>
  <si>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</si>
  <si>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</si>
  <si>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</si>
  <si>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</si>
  <si>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</si>
  <si>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</si>
  <si>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</si>
  <si>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</si>
  <si>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</si>
  <si>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</si>
  <si>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</si>
  <si>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</si>
  <si>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</si>
  <si>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</si>
  <si>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</si>
  <si>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</si>
  <si>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</si>
  <si>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</si>
  <si>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</si>
  <si>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</si>
  <si>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</si>
  <si>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</si>
  <si>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</si>
  <si>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</si>
  <si>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</si>
  <si>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</si>
  <si>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</si>
  <si>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</si>
  <si>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</si>
  <si>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</si>
  <si>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</si>
  <si>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</si>
  <si>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</si>
  <si>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</si>
  <si>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</si>
  <si>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</si>
  <si>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</si>
  <si>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</si>
  <si>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</si>
  <si>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</si>
  <si>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</si>
  <si>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</si>
  <si>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</si>
  <si>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</si>
  <si>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</si>
  <si>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</si>
  <si>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</si>
  <si>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</si>
  <si>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</si>
  <si>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</si>
  <si>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</si>
  <si>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</si>
  <si>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</si>
  <si>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</si>
  <si>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</si>
  <si>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</si>
  <si>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</si>
  <si>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</si>
  <si>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</si>
  <si>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</si>
  <si>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</si>
  <si>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</si>
  <si>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</si>
  <si>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</si>
  <si>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</si>
  <si>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</si>
  <si>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</si>
  <si>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</si>
  <si>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</si>
  <si>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</si>
  <si>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</si>
  <si>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</si>
  <si>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</si>
  <si>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</si>
  <si>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</si>
  <si>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</si>
  <si>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</si>
  <si>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</si>
  <si>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</si>
  <si>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</si>
  <si>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</si>
  <si>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</si>
  <si>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</si>
  <si>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</si>
  <si>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</si>
  <si>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</si>
  <si>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</si>
  <si>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</si>
  <si>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</si>
  <si>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</si>
  <si>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</si>
  <si>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</si>
  <si>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</si>
  <si>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</si>
  <si>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</si>
  <si>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</si>
  <si>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</si>
  <si>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</si>
  <si>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</si>
  <si>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</si>
  <si>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</si>
  <si>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</si>
  <si>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</si>
  <si>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</si>
  <si>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</si>
  <si>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</si>
  <si>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</si>
  <si>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</si>
  <si>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</si>
  <si>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</si>
  <si>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</si>
  <si>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</si>
  <si>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</si>
  <si>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</si>
  <si>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</si>
  <si>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</si>
  <si>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</si>
  <si>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</si>
  <si>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</si>
  <si>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</si>
  <si>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</si>
  <si>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</si>
  <si>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</si>
  <si>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</si>
  <si>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</si>
  <si>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</si>
  <si>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</si>
  <si>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</si>
  <si>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</si>
  <si>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</si>
  <si>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</si>
  <si>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</si>
  <si>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</si>
  <si>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</si>
  <si>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</si>
  <si>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</si>
  <si>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</si>
  <si>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</si>
  <si>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</si>
  <si>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</si>
  <si>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</si>
  <si>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</si>
  <si>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</si>
  <si>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</si>
  <si>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</si>
  <si>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</si>
  <si>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</si>
  <si>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</si>
  <si>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</si>
  <si>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</si>
  <si>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</si>
  <si>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</si>
  <si>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</si>
  <si>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</si>
  <si>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</si>
  <si>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</si>
  <si>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</si>
  <si>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</si>
  <si>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</si>
  <si>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</si>
  <si>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</si>
  <si>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</si>
  <si>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</si>
  <si>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</si>
  <si>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</si>
  <si>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</si>
  <si>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</si>
  <si>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</si>
  <si>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</si>
  <si>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</si>
  <si>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</si>
  <si>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</si>
  <si>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</si>
  <si>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</si>
  <si>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</si>
  <si>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</si>
  <si>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</si>
  <si>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</si>
  <si>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</si>
  <si>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</si>
  <si>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</si>
  <si>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</si>
  <si>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</si>
  <si>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</si>
  <si>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</si>
  <si>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</si>
  <si>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</si>
  <si>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</si>
  <si>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</si>
  <si>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</si>
  <si>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</si>
  <si>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</si>
  <si>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</si>
  <si>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</si>
  <si>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</si>
  <si>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</si>
  <si>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</si>
  <si>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</si>
  <si>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</si>
  <si>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</si>
  <si>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</si>
  <si>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</si>
  <si>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</si>
  <si>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</si>
  <si>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</si>
  <si>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</si>
  <si>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</si>
  <si>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</si>
  <si>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</si>
  <si>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</si>
  <si>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</si>
  <si>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</si>
  <si>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</si>
  <si>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</si>
  <si>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</si>
  <si>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</si>
  <si>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</si>
  <si>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</si>
  <si>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</si>
  <si>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</si>
  <si>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</si>
  <si>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</si>
  <si>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</si>
  <si>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</si>
  <si>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</si>
  <si>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</si>
  <si>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</si>
  <si>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</si>
  <si>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</si>
  <si>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</si>
  <si>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</si>
  <si>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</si>
  <si>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</si>
  <si>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</si>
  <si>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</si>
  <si>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</si>
  <si>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</si>
  <si>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</si>
  <si>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</si>
  <si>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</si>
  <si>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</si>
  <si>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</si>
  <si>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</si>
  <si>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</si>
  <si>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</si>
  <si>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</si>
  <si>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</si>
  <si>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</si>
  <si>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</si>
  <si>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</si>
  <si>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</si>
  <si>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</si>
  <si>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</si>
  <si>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</si>
  <si>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</si>
  <si>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</si>
  <si>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</si>
  <si>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</si>
  <si>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</si>
  <si>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</si>
  <si>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</si>
  <si>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</si>
  <si>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</si>
  <si>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</si>
  <si>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</si>
  <si>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</si>
  <si>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</si>
  <si>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</si>
  <si>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</si>
  <si>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</si>
  <si>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</si>
  <si>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</si>
  <si>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</si>
  <si>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</si>
  <si>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</si>
  <si>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</si>
  <si>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</si>
  <si>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</si>
  <si>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</si>
  <si>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</si>
  <si>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</si>
  <si>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</si>
  <si>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</si>
  <si>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</si>
  <si>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</si>
  <si>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</si>
  <si>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</si>
  <si>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</si>
  <si>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</si>
  <si>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</si>
  <si>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</si>
  <si>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</si>
  <si>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</si>
  <si>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</si>
  <si>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</si>
  <si>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</si>
  <si>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</si>
  <si>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</si>
  <si>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</si>
  <si>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</si>
  <si>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</si>
  <si>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</si>
  <si>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</si>
  <si>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</si>
  <si>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</si>
  <si>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</si>
  <si>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</si>
  <si>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</si>
  <si>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</si>
  <si>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</si>
  <si>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</si>
  <si>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</si>
  <si>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</si>
  <si>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</si>
  <si>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</si>
  <si>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</si>
  <si>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</si>
  <si>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</si>
  <si>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</si>
  <si>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</si>
  <si>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</si>
  <si>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</si>
  <si>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</si>
  <si>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</si>
  <si>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</si>
  <si>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</si>
  <si>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</si>
  <si>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</si>
  <si>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</si>
  <si>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</si>
  <si>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</si>
  <si>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</si>
  <si>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</si>
  <si>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</si>
  <si>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</si>
  <si>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</si>
  <si>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</si>
  <si>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</si>
  <si>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</si>
  <si>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</si>
  <si>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</si>
  <si>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</si>
  <si>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</si>
  <si>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</si>
  <si>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</si>
  <si>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</si>
  <si>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</si>
  <si>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</si>
  <si>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</si>
  <si>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</si>
  <si>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</si>
  <si>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</si>
  <si>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</si>
  <si>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</si>
  <si>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</si>
  <si>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</si>
  <si>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</si>
  <si>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</si>
  <si>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</si>
  <si>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</si>
  <si>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</si>
  <si>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</si>
  <si>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</si>
  <si>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</si>
  <si>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</si>
  <si>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</si>
  <si>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</si>
  <si>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</si>
  <si>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</si>
  <si>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</si>
  <si>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</si>
  <si>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</si>
  <si>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</si>
  <si>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</si>
  <si>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</si>
  <si>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</si>
  <si>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</si>
  <si>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</si>
  <si>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</si>
  <si>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</si>
  <si>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</si>
  <si>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</si>
  <si>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</si>
  <si>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</si>
  <si>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</si>
  <si>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</si>
  <si>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</si>
  <si>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</si>
  <si>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</si>
  <si>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</si>
  <si>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</si>
  <si>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</si>
  <si>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</si>
  <si>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</si>
  <si>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</si>
  <si>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</si>
  <si>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</si>
  <si>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</si>
  <si>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</si>
  <si>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</si>
  <si>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</si>
  <si>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</si>
  <si>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</si>
  <si>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</si>
  <si>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</si>
  <si>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</si>
  <si>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</si>
  <si>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</si>
  <si>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</si>
  <si>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</si>
  <si>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</si>
  <si>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</si>
  <si>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</si>
  <si>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</si>
  <si>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</si>
  <si>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</si>
  <si>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</si>
  <si>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</si>
  <si>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</si>
  <si>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</si>
  <si>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</si>
  <si>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</si>
  <si>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</si>
  <si>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</si>
  <si>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</si>
  <si>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</si>
  <si>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</si>
  <si>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</si>
  <si>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</si>
  <si>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</si>
  <si>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</si>
  <si>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</si>
  <si>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</si>
  <si>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</si>
  <si>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</si>
  <si>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</si>
  <si>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</si>
  <si>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</si>
  <si>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</si>
  <si>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</si>
  <si>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</si>
  <si>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</si>
  <si>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</si>
  <si>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</si>
  <si>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</si>
  <si>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</si>
  <si>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</si>
  <si>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</si>
  <si>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</si>
  <si>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</si>
  <si>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</si>
  <si>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</si>
  <si>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</si>
  <si>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</si>
  <si>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</si>
  <si>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</si>
  <si>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</si>
  <si>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</si>
  <si>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</si>
  <si>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</si>
  <si>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</si>
  <si>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</si>
  <si>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</si>
  <si>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</si>
  <si>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</si>
  <si>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</si>
  <si>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</si>
  <si>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</si>
  <si>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</si>
  <si>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</si>
  <si>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</si>
  <si>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</si>
  <si>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</si>
  <si>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</si>
  <si>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</si>
  <si>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</si>
  <si>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</si>
  <si>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</si>
  <si>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</si>
  <si>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</si>
  <si>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</si>
  <si>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</si>
  <si>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</si>
  <si>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</si>
  <si>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</si>
  <si>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</si>
  <si>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</si>
  <si>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</si>
  <si>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</si>
  <si>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</si>
  <si>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</si>
  <si>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</si>
  <si>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</si>
  <si>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</si>
  <si>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</si>
  <si>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</si>
  <si>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</si>
  <si>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</si>
  <si>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</si>
  <si>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</si>
  <si>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</si>
  <si>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</si>
  <si>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</si>
  <si>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</si>
  <si>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</si>
  <si>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</si>
  <si>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</si>
  <si>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</si>
  <si>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</si>
  <si>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</si>
  <si>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</si>
  <si>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</si>
  <si>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</si>
  <si>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</si>
  <si>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</si>
  <si>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</si>
  <si>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</si>
  <si>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</si>
  <si>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</si>
  <si>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</si>
  <si>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</si>
  <si>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</si>
  <si>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</si>
  <si>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</si>
  <si>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</si>
  <si>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</si>
  <si>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</si>
  <si>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</si>
  <si>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</si>
  <si>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</si>
  <si>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</si>
  <si>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</si>
  <si>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</si>
  <si>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</si>
  <si>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</si>
  <si>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</si>
  <si>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</si>
  <si>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</si>
  <si>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</si>
  <si>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</si>
  <si>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</si>
  <si>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</si>
  <si>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</si>
  <si>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</si>
  <si>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</si>
  <si>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</si>
  <si>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</si>
  <si>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</si>
  <si>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</si>
  <si>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</si>
  <si>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</si>
  <si>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</si>
  <si>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</si>
  <si>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</si>
  <si>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</si>
  <si>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</si>
  <si>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</si>
  <si>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</si>
  <si>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</si>
  <si>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</si>
  <si>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</si>
  <si>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</si>
  <si>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</si>
  <si>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</si>
  <si>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</si>
  <si>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</si>
  <si>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</si>
  <si>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</si>
  <si>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</si>
  <si>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</si>
  <si>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</si>
  <si>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</si>
  <si>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</si>
  <si>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</si>
  <si>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</si>
  <si>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</si>
  <si>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</si>
  <si>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</si>
  <si>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</si>
  <si>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</si>
  <si>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</si>
  <si>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</si>
  <si>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</si>
  <si>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</si>
  <si>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</si>
  <si>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</si>
  <si>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</si>
  <si>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</si>
  <si>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</si>
  <si>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</si>
  <si>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</si>
  <si>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</si>
  <si>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</si>
  <si>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</si>
  <si>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</si>
  <si>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</si>
  <si>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</si>
  <si>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</si>
  <si>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</si>
  <si>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</si>
  <si>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</si>
  <si>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</si>
  <si>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</si>
  <si>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</si>
  <si>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</si>
  <si>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</si>
  <si>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</si>
  <si>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</si>
  <si>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</si>
  <si>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</si>
  <si>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</si>
  <si>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</si>
  <si>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</si>
  <si>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</si>
  <si>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</si>
  <si>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</si>
  <si>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</si>
  <si>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</si>
  <si>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</si>
  <si>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</si>
  <si>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</si>
  <si>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</si>
  <si>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</si>
  <si>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</si>
  <si>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</si>
  <si>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</si>
  <si>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</si>
  <si>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</si>
  <si>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</si>
  <si>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</si>
  <si>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</si>
  <si>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</si>
  <si>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</si>
  <si>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</si>
  <si>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</si>
  <si>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</si>
  <si>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</si>
  <si>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</si>
  <si>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</si>
  <si>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</si>
  <si>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</si>
  <si>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</si>
  <si>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</si>
  <si>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</si>
  <si>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</si>
  <si>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</si>
  <si>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</si>
  <si>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</si>
  <si>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</si>
  <si>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</si>
  <si>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</si>
  <si>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</si>
  <si>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</si>
  <si>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</si>
  <si>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</si>
  <si>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</si>
  <si>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</si>
  <si>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</si>
  <si>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</si>
  <si>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</si>
  <si>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</si>
  <si>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</si>
  <si>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</si>
  <si>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</si>
  <si>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</si>
  <si>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</si>
  <si>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</si>
  <si>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</si>
  <si>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</si>
  <si>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</si>
  <si>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</si>
  <si>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</si>
  <si>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</si>
  <si>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</si>
  <si>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</si>
  <si>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</si>
  <si>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</si>
  <si>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</si>
  <si>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</si>
  <si>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</si>
  <si>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</si>
  <si>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</si>
  <si>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</si>
  <si>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</si>
  <si>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</si>
  <si>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</si>
  <si>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</si>
  <si>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</si>
  <si>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</si>
  <si>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</si>
  <si>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</si>
  <si>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</si>
  <si>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</si>
  <si>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</si>
  <si>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</si>
  <si>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</si>
  <si>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</si>
  <si>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</si>
  <si>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</si>
  <si>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</si>
  <si>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</si>
  <si>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</si>
  <si>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</si>
  <si>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</si>
  <si>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</si>
  <si>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</si>
  <si>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</si>
  <si>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</si>
  <si>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</si>
  <si>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</si>
  <si>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</si>
  <si>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</si>
  <si>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</si>
  <si>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</si>
  <si>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</si>
  <si>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</si>
  <si>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</si>
  <si>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</si>
  <si>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</si>
  <si>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</si>
  <si>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</si>
  <si>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</si>
  <si>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</si>
  <si>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</si>
  <si>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</si>
  <si>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</si>
  <si>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</si>
  <si>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</si>
  <si>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</si>
  <si>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</si>
  <si>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</si>
  <si>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</si>
  <si>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</si>
  <si>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</si>
  <si>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</si>
  <si>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</si>
  <si>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</si>
  <si>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</si>
  <si>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</si>
  <si>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</si>
  <si>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</si>
  <si>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</si>
  <si>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</si>
  <si>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</si>
  <si>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</si>
  <si>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</si>
  <si>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</si>
  <si>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</si>
  <si>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</si>
  <si>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</si>
  <si>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</si>
  <si>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</si>
  <si>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</si>
  <si>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</si>
  <si>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</si>
  <si>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</si>
  <si>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</si>
  <si>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</si>
  <si>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</si>
  <si>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</si>
  <si>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</si>
  <si>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</si>
  <si>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</si>
  <si>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</si>
  <si>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</si>
  <si>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</si>
  <si>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</si>
  <si>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</si>
  <si>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</si>
  <si>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</si>
  <si>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</si>
  <si>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</si>
  <si>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</si>
  <si>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</si>
  <si>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</si>
  <si>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</si>
  <si>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</si>
  <si>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</si>
  <si>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</si>
  <si>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</si>
  <si>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</si>
  <si>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</si>
  <si>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</si>
  <si>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</si>
  <si>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</si>
  <si>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</si>
  <si>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</si>
  <si>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</si>
  <si>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</si>
  <si>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</si>
  <si>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</si>
  <si>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</si>
  <si>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</si>
  <si>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</si>
  <si>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</si>
  <si>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</si>
  <si>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</si>
  <si>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</si>
  <si>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</si>
  <si>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</si>
  <si>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</si>
  <si>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</si>
  <si>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</si>
  <si>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</si>
  <si>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</si>
  <si>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</si>
  <si>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</si>
  <si>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</si>
  <si>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</si>
  <si>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</si>
  <si>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</si>
  <si>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</si>
  <si>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</si>
  <si>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</si>
  <si>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</si>
  <si>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</si>
  <si>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</si>
  <si>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</si>
  <si>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</si>
  <si>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</si>
  <si>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</si>
  <si>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</si>
  <si>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</si>
  <si>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</si>
  <si>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</si>
  <si>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</si>
  <si>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</si>
  <si>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</si>
  <si>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</si>
  <si>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</si>
  <si>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</si>
  <si>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</si>
  <si>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</si>
  <si>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</si>
  <si>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</si>
  <si>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</si>
  <si>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</si>
  <si>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</si>
  <si>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</si>
  <si>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</si>
  <si>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</si>
  <si>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</si>
  <si>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</si>
  <si>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</si>
  <si>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</si>
  <si>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</si>
  <si>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</si>
  <si>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</si>
  <si>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</si>
  <si>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</si>
  <si>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</si>
  <si>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</si>
  <si>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</si>
  <si>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</si>
  <si>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</si>
  <si>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</si>
  <si>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</si>
  <si>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</si>
  <si>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</si>
  <si>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</si>
  <si>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</si>
  <si>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</si>
  <si>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</si>
  <si>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</si>
  <si>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</si>
  <si>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</si>
  <si>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</si>
  <si>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</si>
  <si>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</si>
  <si>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</si>
  <si>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</si>
  <si>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</si>
  <si>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</si>
  <si>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</si>
  <si>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</si>
  <si>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</si>
  <si>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</si>
  <si>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</si>
  <si>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</si>
  <si>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</si>
  <si>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</si>
  <si>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</si>
  <si>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</si>
  <si>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</si>
  <si>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</si>
  <si>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</si>
  <si>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</si>
  <si>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</si>
  <si>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</si>
  <si>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</si>
  <si>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</si>
  <si>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</si>
  <si>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</si>
  <si>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</si>
  <si>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</si>
  <si>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</si>
  <si>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</si>
  <si>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</si>
  <si>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</si>
  <si>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</si>
  <si>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</si>
  <si>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</si>
  <si>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</si>
  <si>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</si>
  <si>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</si>
  <si>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</si>
  <si>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</si>
  <si>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</si>
  <si>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</si>
  <si>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</si>
  <si>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</si>
  <si>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</si>
  <si>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</si>
  <si>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</si>
  <si>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</si>
  <si>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</si>
  <si>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</si>
  <si>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</si>
  <si>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</si>
  <si>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</si>
  <si>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</si>
  <si>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</si>
  <si>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</si>
  <si>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</si>
  <si>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</si>
  <si>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</si>
  <si>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</si>
  <si>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</si>
  <si>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</si>
  <si>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</si>
  <si>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</si>
  <si>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</si>
  <si>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</si>
  <si>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</si>
  <si>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</si>
  <si>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</si>
  <si>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</si>
  <si>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</si>
  <si>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</si>
  <si>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</si>
  <si>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</si>
  <si>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</si>
  <si>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</si>
  <si>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</si>
  <si>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</si>
  <si>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</si>
  <si>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</si>
  <si>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</si>
  <si>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</si>
  <si>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</si>
  <si>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</si>
  <si>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</si>
  <si>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</si>
  <si>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</si>
  <si>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</si>
  <si>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</si>
  <si>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</si>
  <si>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</si>
  <si>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</si>
  <si>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</si>
  <si>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</si>
  <si>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</si>
  <si>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</si>
  <si>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</si>
  <si>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</si>
  <si>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</si>
  <si>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</si>
  <si>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</si>
  <si>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</si>
  <si>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</si>
  <si>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</si>
  <si>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</si>
  <si>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</si>
  <si>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</si>
  <si>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</si>
  <si>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</si>
  <si>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</si>
  <si>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</si>
  <si>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</si>
  <si>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</si>
  <si>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</si>
  <si>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</si>
  <si>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</si>
  <si>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</si>
  <si>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</si>
  <si>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</si>
  <si>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</si>
  <si>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</si>
  <si>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</si>
  <si>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</si>
  <si>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</si>
  <si>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</si>
  <si>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</si>
  <si>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</si>
  <si>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</si>
  <si>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</si>
  <si>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</si>
  <si>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</si>
  <si>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</si>
  <si>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</si>
  <si>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</si>
  <si>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</si>
  <si>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</si>
  <si>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</si>
  <si>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</si>
  <si>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</si>
  <si>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</si>
  <si>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</si>
  <si>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</si>
  <si>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</si>
  <si>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</si>
  <si>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</si>
  <si>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</si>
  <si>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</si>
  <si>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</si>
  <si>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</si>
  <si>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</si>
  <si>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</si>
  <si>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</si>
  <si>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</si>
  <si>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</si>
  <si>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</si>
  <si>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</si>
  <si>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</si>
  <si>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</si>
  <si>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</si>
  <si>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</si>
  <si>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</si>
  <si>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</si>
  <si>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</si>
  <si>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</si>
  <si>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</si>
  <si>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</si>
  <si>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</si>
  <si>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</si>
  <si>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</si>
  <si>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</si>
  <si>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</si>
  <si>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</si>
  <si>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</si>
  <si>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</si>
  <si>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</si>
  <si>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</si>
  <si>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</si>
  <si>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</si>
  <si>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</si>
  <si>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</si>
  <si>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</si>
  <si>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</si>
  <si>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</si>
  <si>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</si>
  <si>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</si>
  <si>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</si>
  <si>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</si>
  <si>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</si>
  <si>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</si>
  <si>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</si>
  <si>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</si>
  <si>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</si>
  <si>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</si>
  <si>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</si>
  <si>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</si>
  <si>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</si>
  <si>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</si>
  <si>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</si>
  <si>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</si>
  <si>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</si>
  <si>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</si>
  <si>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</si>
  <si>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</si>
  <si>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</si>
  <si>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</si>
  <si>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</si>
  <si>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</si>
  <si>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</si>
  <si>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</si>
  <si>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</si>
  <si>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</si>
  <si>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</si>
  <si>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</si>
  <si>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</si>
  <si>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</si>
  <si>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</si>
  <si>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</si>
  <si>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</si>
  <si>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</si>
  <si>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</si>
  <si>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</si>
  <si>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</si>
  <si>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</si>
  <si>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</si>
  <si>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</si>
  <si>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</si>
  <si>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</si>
  <si>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</si>
  <si>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</si>
  <si>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</si>
  <si>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</si>
  <si>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</si>
  <si>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</si>
  <si>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</si>
  <si>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</si>
  <si>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</si>
  <si>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</si>
  <si>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</si>
  <si>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</si>
  <si>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</si>
  <si>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</si>
  <si>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</si>
  <si>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</si>
  <si>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</si>
  <si>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</si>
  <si>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</si>
  <si>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</si>
  <si>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</si>
  <si>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</si>
  <si>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</si>
  <si>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</si>
  <si>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</si>
  <si>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</si>
  <si>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</si>
  <si>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</si>
  <si>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</si>
  <si>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</si>
  <si>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</si>
  <si>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</si>
  <si>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</si>
  <si>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</si>
  <si>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</si>
  <si>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</si>
  <si>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</si>
  <si>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</si>
  <si>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</si>
  <si>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</si>
  <si>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</si>
  <si>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</si>
  <si>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</si>
  <si>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</si>
  <si>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</si>
  <si>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</si>
  <si>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</si>
  <si>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</si>
  <si>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</si>
  <si>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</si>
  <si>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</si>
  <si>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</si>
  <si>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</si>
  <si>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</si>
  <si>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</si>
  <si>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</si>
  <si>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</si>
  <si>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</si>
  <si>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</si>
  <si>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</si>
  <si>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</si>
  <si>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</si>
  <si>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</si>
  <si>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</si>
  <si>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</si>
  <si>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</si>
  <si>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</si>
  <si>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</si>
  <si>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</si>
  <si>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</si>
  <si>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</si>
  <si>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</si>
  <si>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</si>
  <si>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</si>
  <si>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</si>
  <si>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</si>
  <si>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</si>
  <si>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</si>
  <si>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</si>
  <si>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</si>
  <si>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</si>
  <si>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</si>
  <si>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</si>
  <si>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</si>
  <si>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</si>
  <si>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</si>
  <si>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</si>
  <si>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</si>
  <si>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</si>
  <si>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</si>
  <si>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</si>
  <si>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</si>
  <si>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</si>
  <si>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</si>
  <si>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</si>
  <si>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</si>
  <si>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</si>
  <si>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</si>
  <si>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</si>
  <si>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</si>
  <si>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</si>
  <si>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</si>
  <si>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</si>
  <si>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</si>
  <si>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</si>
  <si>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</si>
  <si>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</si>
  <si>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</si>
  <si>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</si>
  <si>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</si>
  <si>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</si>
  <si>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</si>
  <si>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</si>
  <si>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</si>
  <si>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</si>
  <si>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</si>
  <si>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</si>
  <si>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</si>
  <si>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</si>
  <si>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</si>
  <si>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</si>
  <si>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</si>
  <si>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</si>
  <si>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</si>
  <si>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</si>
  <si>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</si>
  <si>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</si>
  <si>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</si>
  <si>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</si>
  <si>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</si>
  <si>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</si>
  <si>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</si>
  <si>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</si>
  <si>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</si>
  <si>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</si>
  <si>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</si>
  <si>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</si>
  <si>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</si>
  <si>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</si>
  <si>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</si>
  <si>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</si>
  <si>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</si>
  <si>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</si>
  <si>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</si>
  <si>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</si>
  <si>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</si>
  <si>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</si>
  <si>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</si>
  <si>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</si>
  <si>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</si>
  <si>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</si>
  <si>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</si>
  <si>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</si>
  <si>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</si>
  <si>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</si>
  <si>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</si>
  <si>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</si>
  <si>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</si>
  <si>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</si>
  <si>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</si>
  <si>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</si>
  <si>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</si>
  <si>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</si>
  <si>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</si>
  <si>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</si>
  <si>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</si>
  <si>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</si>
  <si>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</si>
  <si>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</si>
  <si>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</si>
  <si>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</si>
  <si>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</si>
  <si>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</si>
  <si>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</si>
  <si>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</si>
  <si>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</si>
  <si>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</si>
  <si>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</si>
  <si>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</si>
  <si>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</si>
  <si>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</si>
  <si>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</si>
  <si>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</si>
  <si>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</si>
  <si>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</si>
  <si>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</si>
  <si>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</si>
  <si>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</si>
  <si>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</si>
  <si>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</si>
  <si>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</si>
  <si>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</si>
  <si>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</si>
  <si>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</si>
  <si>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</si>
  <si>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</si>
  <si>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</si>
  <si>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</si>
  <si>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</si>
  <si>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</si>
  <si>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</si>
  <si>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</si>
  <si>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</si>
  <si>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</si>
  <si>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</si>
  <si>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</si>
  <si>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</si>
  <si>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</si>
  <si>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</si>
  <si>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</si>
  <si>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</si>
  <si>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</si>
  <si>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</si>
  <si>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</si>
  <si>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</si>
  <si>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</si>
  <si>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</si>
  <si>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</si>
  <si>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</si>
  <si>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</si>
  <si>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</si>
  <si>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</si>
  <si>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</si>
  <si>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</si>
  <si>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</si>
  <si>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</si>
  <si>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</si>
  <si>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</si>
  <si>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</si>
  <si>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</si>
  <si>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</si>
  <si>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</si>
  <si>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</si>
  <si>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</si>
  <si>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</si>
  <si>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</si>
  <si>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</si>
  <si>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</si>
  <si>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</si>
  <si>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</si>
  <si>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</si>
  <si>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</si>
  <si>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</si>
  <si>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</si>
  <si>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</si>
  <si>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</si>
  <si>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</si>
  <si>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</si>
  <si>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</si>
  <si>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</si>
  <si>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</si>
  <si>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</si>
  <si>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</si>
  <si>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</si>
  <si>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</si>
  <si>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</si>
  <si>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</si>
  <si>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</si>
  <si>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</si>
  <si>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</si>
  <si>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</si>
  <si>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</si>
  <si>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</si>
  <si>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</si>
  <si>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</si>
  <si>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</si>
  <si>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</si>
  <si>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</si>
  <si>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</si>
  <si>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</si>
  <si>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</si>
  <si>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</si>
  <si>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</si>
  <si>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</si>
  <si>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</si>
  <si>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</si>
  <si>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</si>
  <si>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</si>
  <si>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</si>
  <si>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</si>
  <si>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</si>
  <si>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</si>
  <si>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</si>
  <si>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</si>
  <si>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</si>
  <si>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</si>
  <si>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</si>
  <si>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</si>
  <si>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</si>
  <si>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</si>
  <si>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</si>
  <si>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</si>
  <si>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</si>
  <si>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</si>
  <si>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</si>
  <si>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</si>
  <si>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</si>
  <si>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</si>
  <si>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</si>
  <si>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</si>
  <si>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</si>
  <si>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</si>
  <si>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</si>
  <si>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</si>
  <si>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</si>
  <si>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</si>
  <si>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</si>
  <si>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</si>
  <si>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</si>
  <si>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</si>
  <si>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</si>
  <si>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</si>
  <si>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</si>
  <si>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</si>
  <si>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</si>
  <si>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</si>
  <si>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</si>
  <si>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</si>
  <si>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</si>
  <si>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</si>
  <si>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</si>
  <si>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</si>
  <si>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</si>
  <si>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</si>
  <si>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</si>
  <si>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</si>
  <si>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</si>
  <si>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</si>
  <si>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</si>
  <si>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</si>
  <si>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</si>
  <si>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</si>
  <si>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</si>
  <si>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</si>
  <si>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</si>
  <si>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</si>
  <si>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</si>
  <si>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</si>
  <si>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</si>
  <si>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</si>
  <si>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</si>
  <si>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</si>
  <si>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</si>
  <si>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</si>
  <si>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</si>
  <si>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</si>
  <si>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</si>
  <si>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</si>
  <si>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</si>
  <si>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</si>
  <si>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</si>
  <si>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</si>
  <si>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</si>
  <si>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</si>
  <si>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</si>
  <si>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</si>
  <si>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</si>
  <si>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</si>
  <si>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</si>
  <si>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</si>
  <si>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</si>
  <si>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</si>
  <si>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</si>
  <si>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</si>
  <si>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</si>
  <si>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</si>
  <si>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</si>
  <si>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</si>
  <si>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</si>
  <si>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</si>
  <si>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</si>
  <si>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</si>
  <si>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</si>
  <si>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</si>
  <si>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</si>
  <si>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</si>
  <si>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</si>
  <si>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</si>
  <si>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</si>
  <si>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</si>
  <si>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</si>
  <si>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</si>
  <si>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</si>
  <si>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</si>
  <si>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</si>
  <si>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</si>
  <si>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</si>
  <si>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</si>
  <si>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</si>
  <si>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</si>
  <si>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</si>
  <si>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</si>
  <si>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</si>
  <si>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</si>
  <si>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</si>
  <si>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</si>
  <si>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</si>
  <si>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</si>
  <si>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</si>
  <si>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</si>
  <si>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</si>
  <si>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</si>
  <si>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</si>
  <si>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</si>
  <si>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</si>
  <si>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</si>
  <si>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</si>
  <si>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</si>
  <si>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</si>
  <si>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</si>
  <si>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</si>
  <si>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</si>
  <si>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</si>
  <si>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</si>
  <si>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</si>
  <si>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</si>
  <si>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</si>
  <si>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</si>
  <si>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</si>
  <si>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</si>
  <si>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</si>
  <si>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</si>
  <si>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</si>
  <si>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</si>
  <si>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</si>
  <si>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</si>
  <si>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</si>
  <si>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</si>
  <si>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</si>
  <si>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</si>
  <si>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</si>
  <si>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</si>
  <si>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</si>
  <si>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</si>
  <si>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</si>
  <si>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</si>
  <si>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</si>
  <si>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</si>
  <si>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</si>
  <si>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</si>
  <si>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</si>
  <si>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</si>
  <si>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</si>
  <si>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</si>
  <si>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</si>
  <si>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</si>
  <si>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</si>
  <si>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</si>
  <si>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</si>
  <si>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</si>
  <si>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</si>
  <si>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</si>
  <si>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</si>
  <si>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</si>
  <si>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</si>
  <si>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</si>
  <si>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</si>
  <si>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</si>
  <si>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</si>
  <si>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</si>
  <si>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</si>
  <si>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</si>
  <si>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</si>
  <si>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</si>
  <si>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</si>
  <si>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</si>
  <si>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</si>
  <si>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</si>
  <si>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</si>
  <si>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</si>
  <si>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</si>
  <si>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</si>
  <si>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</si>
  <si>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</si>
  <si>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</si>
  <si>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</si>
  <si>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</si>
  <si>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</si>
  <si>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</si>
  <si>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</si>
  <si>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</si>
  <si>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</si>
  <si>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</si>
  <si>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</si>
  <si>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</si>
  <si>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</si>
  <si>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</si>
  <si>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</si>
  <si>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</si>
  <si>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</si>
  <si>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</si>
  <si>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</si>
  <si>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</si>
  <si>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</si>
  <si>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</si>
  <si>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</si>
  <si>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</si>
  <si>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</si>
  <si>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</si>
  <si>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</si>
  <si>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</si>
  <si>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</si>
  <si>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</si>
  <si>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</si>
  <si>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</si>
  <si>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</si>
  <si>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</si>
  <si>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</si>
  <si>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</si>
  <si>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</si>
  <si>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</si>
  <si>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</si>
  <si>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</si>
  <si>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</si>
  <si>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</si>
  <si>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</si>
  <si>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</si>
  <si>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</si>
  <si>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</si>
  <si>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</si>
  <si>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</si>
  <si>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</si>
  <si>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</si>
  <si>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</si>
  <si>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</si>
  <si>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</si>
  <si>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</si>
  <si>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</si>
  <si>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</si>
  <si>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</si>
  <si>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</si>
  <si>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</si>
  <si>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</si>
  <si>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</si>
  <si>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</si>
  <si>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</si>
  <si>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</si>
  <si>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</si>
  <si>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</si>
  <si>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</si>
  <si>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</si>
  <si>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</si>
  <si>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</si>
  <si>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</si>
  <si>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</si>
  <si>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</si>
  <si>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</si>
  <si>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</si>
  <si>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</si>
  <si>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</si>
  <si>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</si>
  <si>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</si>
  <si>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</si>
  <si>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</si>
  <si>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</si>
  <si>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</si>
  <si>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</si>
  <si>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</si>
  <si>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</si>
  <si>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</si>
  <si>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</si>
  <si>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</si>
  <si>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</si>
  <si>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</si>
  <si>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</si>
  <si>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</si>
  <si>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</si>
  <si>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</si>
  <si>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</si>
  <si>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</si>
  <si>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</si>
  <si>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</si>
  <si>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</si>
  <si>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</si>
  <si>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</si>
  <si>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</si>
  <si>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</si>
  <si>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</si>
  <si>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</si>
  <si>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</si>
  <si>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</si>
  <si>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</si>
  <si>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</si>
  <si>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</si>
  <si>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</si>
  <si>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</si>
  <si>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</si>
  <si>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</si>
  <si>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</si>
  <si>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</si>
  <si>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</si>
  <si>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</si>
  <si>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</si>
  <si>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</si>
  <si>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</si>
  <si>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</si>
  <si>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</si>
  <si>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</si>
  <si>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</si>
  <si>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</si>
  <si>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</si>
  <si>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</si>
  <si>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</si>
  <si>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</si>
  <si>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</si>
  <si>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</si>
  <si>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</si>
  <si>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</si>
  <si>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</si>
  <si>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</si>
  <si>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</si>
  <si>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</si>
  <si>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</si>
  <si>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</si>
  <si>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</si>
  <si>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</si>
  <si>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</si>
  <si>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</si>
  <si>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</si>
  <si>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</si>
  <si>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</si>
  <si>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</si>
  <si>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</si>
  <si>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</si>
  <si>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</si>
  <si>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</si>
  <si>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</si>
  <si>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</si>
  <si>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</si>
  <si>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</si>
  <si>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</si>
  <si>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</si>
  <si>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</si>
  <si>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</si>
  <si>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</si>
  <si>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</si>
  <si>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</si>
  <si>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</si>
  <si>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</si>
  <si>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</si>
  <si>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</si>
  <si>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</si>
  <si>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</si>
  <si>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</si>
  <si>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</si>
  <si>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</si>
  <si>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</si>
  <si>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</si>
  <si>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</si>
  <si>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</si>
  <si>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</si>
  <si>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</si>
  <si>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</si>
  <si>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</si>
  <si>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</si>
  <si>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</si>
  <si>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</si>
  <si>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</si>
  <si>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</si>
  <si>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</si>
  <si>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</si>
  <si>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</si>
  <si>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</si>
  <si>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</si>
  <si>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</si>
  <si>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</si>
  <si>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</si>
  <si>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</si>
  <si>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</si>
  <si>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</si>
  <si>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</si>
  <si>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</si>
  <si>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</si>
  <si>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</si>
  <si>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</si>
  <si>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</si>
  <si>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</si>
  <si>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</si>
  <si>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</si>
  <si>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</si>
  <si>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</si>
  <si>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</si>
  <si>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</si>
  <si>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</si>
  <si>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</si>
  <si>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</si>
  <si>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</si>
  <si>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</si>
  <si>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</si>
  <si>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</si>
  <si>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</si>
  <si>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</si>
  <si>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</si>
  <si>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</si>
  <si>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</si>
  <si>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</si>
  <si>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</si>
  <si>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</si>
  <si>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</si>
  <si>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</si>
  <si>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</si>
  <si>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</si>
  <si>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</si>
  <si>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</si>
  <si>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</si>
  <si>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</si>
  <si>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</si>
  <si>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</si>
  <si>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</si>
  <si>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</si>
  <si>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</si>
  <si>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</si>
  <si>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</si>
  <si>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</si>
  <si>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</si>
  <si>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</si>
  <si>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</si>
  <si>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</si>
  <si>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</si>
  <si>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</si>
  <si>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</si>
  <si>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</si>
  <si>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</si>
  <si>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</si>
  <si>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</si>
  <si>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</si>
  <si>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</si>
  <si>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</si>
  <si>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</si>
  <si>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</si>
  <si>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</si>
  <si>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</si>
  <si>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</si>
  <si>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</si>
  <si>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</si>
  <si>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</si>
  <si>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</si>
  <si>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</si>
  <si>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</si>
  <si>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</si>
  <si>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</si>
  <si>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</si>
  <si>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</si>
  <si>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</si>
  <si>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</si>
  <si>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</si>
  <si>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</si>
  <si>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</si>
  <si>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</si>
  <si>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</si>
  <si>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</si>
  <si>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</si>
  <si>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</si>
  <si>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</si>
  <si>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</si>
  <si>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</si>
  <si>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</si>
  <si>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</si>
  <si>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</si>
  <si>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</si>
  <si>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</si>
  <si>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</si>
  <si>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</si>
  <si>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</si>
  <si>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</si>
  <si>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</si>
  <si>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</si>
  <si>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</si>
  <si>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</si>
  <si>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</si>
  <si>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</si>
  <si>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</si>
  <si>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</si>
  <si>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</si>
  <si>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</si>
  <si>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</si>
  <si>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</si>
  <si>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</si>
  <si>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</si>
  <si>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</si>
  <si>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</si>
  <si>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</si>
  <si>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</si>
  <si>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</si>
  <si>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</si>
  <si>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</si>
  <si>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</si>
  <si>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</si>
  <si>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</si>
  <si>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</si>
  <si>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</si>
  <si>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</si>
  <si>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</si>
  <si>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</si>
  <si>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</si>
  <si>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</si>
  <si>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</si>
  <si>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</si>
  <si>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</si>
  <si>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</si>
  <si>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</si>
  <si>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</si>
  <si>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</si>
  <si>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</si>
  <si>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</si>
  <si>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</si>
  <si>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</si>
  <si>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</si>
  <si>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</si>
  <si>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</si>
  <si>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</si>
  <si>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</si>
  <si>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</si>
  <si>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</si>
  <si>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</si>
  <si>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</si>
  <si>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</si>
  <si>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</si>
  <si>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</si>
  <si>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</si>
  <si>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</si>
  <si>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</si>
  <si>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</si>
  <si>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</si>
  <si>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</si>
  <si>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</si>
  <si>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</si>
  <si>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</si>
  <si>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</si>
  <si>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</si>
  <si>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</si>
  <si>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</si>
  <si>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</si>
  <si>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</si>
  <si>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</si>
  <si>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</si>
  <si>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</si>
  <si>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</si>
  <si>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</si>
  <si>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</si>
  <si>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</si>
  <si>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</si>
  <si>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</si>
  <si>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</si>
  <si>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</si>
  <si>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</si>
  <si>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</si>
  <si>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</si>
  <si>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</si>
  <si>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</si>
  <si>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</si>
  <si>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</si>
  <si>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</si>
  <si>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</si>
  <si>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</si>
  <si>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</si>
  <si>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</si>
  <si>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</si>
  <si>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</si>
  <si>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</si>
  <si>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</si>
  <si>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</si>
  <si>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</si>
  <si>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</si>
  <si>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</si>
  <si>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</si>
  <si>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</si>
  <si>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</si>
  <si>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</si>
  <si>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</si>
  <si>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</si>
  <si>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</si>
  <si>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</si>
  <si>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</si>
  <si>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</si>
  <si>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</si>
  <si>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</si>
  <si>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</si>
  <si>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</si>
  <si>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</si>
  <si>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</si>
  <si>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</si>
  <si>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</si>
  <si>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</si>
  <si>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</si>
  <si>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</si>
  <si>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</si>
  <si>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</si>
  <si>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</si>
  <si>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</si>
  <si>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</si>
  <si>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</si>
  <si>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</si>
  <si>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</si>
  <si>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</si>
  <si>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</si>
  <si>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</si>
  <si>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</si>
  <si>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</si>
  <si>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</si>
  <si>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</si>
  <si>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</si>
  <si>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</si>
  <si>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</si>
  <si>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</si>
  <si>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</si>
  <si>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</si>
  <si>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</si>
  <si>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</si>
  <si>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</si>
  <si>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</si>
  <si>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</si>
  <si>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</si>
  <si>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</si>
  <si>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</si>
  <si>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</si>
  <si>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</si>
  <si>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</si>
  <si>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</si>
  <si>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</si>
  <si>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</si>
  <si>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</si>
  <si>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</si>
  <si>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</si>
  <si>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</si>
  <si>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</si>
  <si>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</si>
  <si>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</si>
  <si>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</si>
  <si>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</si>
  <si>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</si>
  <si>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</si>
  <si>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</si>
  <si>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</si>
  <si>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</si>
  <si>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</si>
  <si>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</si>
  <si>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</si>
  <si>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</si>
  <si>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</si>
  <si>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</si>
  <si>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</si>
  <si>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</si>
  <si>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</si>
  <si>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</si>
  <si>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</si>
  <si>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</si>
  <si>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</si>
  <si>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</si>
  <si>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</si>
  <si>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</si>
  <si>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</si>
  <si>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</si>
  <si>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</si>
  <si>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</si>
  <si>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</si>
  <si>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</si>
  <si>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</si>
  <si>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</si>
  <si>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</si>
  <si>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</si>
  <si>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</si>
  <si>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</si>
  <si>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</si>
  <si>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</si>
  <si>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</si>
  <si>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</si>
  <si>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</si>
  <si>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</si>
  <si>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</si>
  <si>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</si>
  <si>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</si>
  <si>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</si>
  <si>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</si>
  <si>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</si>
  <si>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</si>
  <si>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</si>
  <si>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</si>
  <si>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</si>
  <si>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</si>
  <si>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</si>
  <si>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</si>
  <si>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</si>
  <si>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</si>
  <si>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</si>
  <si>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</si>
  <si>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</si>
  <si>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</si>
  <si>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</si>
  <si>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</si>
  <si>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</si>
  <si>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</si>
  <si>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</si>
  <si>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</si>
  <si>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</si>
  <si>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</si>
  <si>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</si>
  <si>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</si>
  <si>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</si>
  <si>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</si>
  <si>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</si>
  <si>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</si>
  <si>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</si>
  <si>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</si>
  <si>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</si>
  <si>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</si>
  <si>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</si>
  <si>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</si>
  <si>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</si>
  <si>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</si>
  <si>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</si>
  <si>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</si>
  <si>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</si>
  <si>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</si>
  <si>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</si>
  <si>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</si>
  <si>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</si>
  <si>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</si>
  <si>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</si>
  <si>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</si>
  <si>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</si>
  <si>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</si>
  <si>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</si>
  <si>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</si>
  <si>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</si>
  <si>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</si>
  <si>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</si>
  <si>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</si>
  <si>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</si>
  <si>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</si>
  <si>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</si>
  <si>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</si>
  <si>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</si>
  <si>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</si>
  <si>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</si>
  <si>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</si>
  <si>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</si>
  <si>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</si>
  <si>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</si>
  <si>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</si>
  <si>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</si>
  <si>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</si>
  <si>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</si>
  <si>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</si>
  <si>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</si>
  <si>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</si>
  <si>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</si>
  <si>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</si>
  <si>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</si>
  <si>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</si>
  <si>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</si>
  <si>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</si>
  <si>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</si>
  <si>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</si>
  <si>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</si>
  <si>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</si>
  <si>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</si>
  <si>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</si>
  <si>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</si>
  <si>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</si>
  <si>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</si>
  <si>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</si>
  <si>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</si>
  <si>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</si>
  <si>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</si>
  <si>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</si>
  <si>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</si>
  <si>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</si>
  <si>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</si>
  <si>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</si>
  <si>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</si>
  <si>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</si>
  <si>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</si>
  <si>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</si>
  <si>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</si>
  <si>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</si>
  <si>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</si>
  <si>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</si>
  <si>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</si>
  <si>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</si>
  <si>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</si>
  <si>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</si>
  <si>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</si>
  <si>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</si>
  <si>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</si>
  <si>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</si>
  <si>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</si>
  <si>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</si>
  <si>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</si>
  <si>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</si>
  <si>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</si>
  <si>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</si>
  <si>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</si>
  <si>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</si>
  <si>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</si>
  <si>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</si>
  <si>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</si>
  <si>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</si>
  <si>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</si>
  <si>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</si>
  <si>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</si>
  <si>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</si>
  <si>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</si>
  <si>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</si>
  <si>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</si>
  <si>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</si>
  <si>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</si>
  <si>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</si>
  <si>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</si>
  <si>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</si>
  <si>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</si>
  <si>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</si>
  <si>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</si>
  <si>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</si>
  <si>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</si>
  <si>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</si>
  <si>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</si>
  <si>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</si>
  <si>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</si>
  <si>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</si>
  <si>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</si>
  <si>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</si>
  <si>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</si>
  <si>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</si>
  <si>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</si>
  <si>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</si>
  <si>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</si>
  <si>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</si>
  <si>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</si>
  <si>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</si>
  <si>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</si>
  <si>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</si>
  <si>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</si>
  <si>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</si>
  <si>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</si>
  <si>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</si>
  <si>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</si>
  <si>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</si>
  <si>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</si>
  <si>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</si>
  <si>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</si>
  <si>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</si>
  <si>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</si>
  <si>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</si>
  <si>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</si>
  <si>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</si>
  <si>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</si>
  <si>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</si>
  <si>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</si>
  <si>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</si>
  <si>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</si>
  <si>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</si>
  <si>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</si>
  <si>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</si>
  <si>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</si>
  <si>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</si>
  <si>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</si>
  <si>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</si>
  <si>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</si>
  <si>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</si>
  <si>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</si>
  <si>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</si>
  <si>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</si>
  <si>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</si>
  <si>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</si>
  <si>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</si>
  <si>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</si>
  <si>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</si>
  <si>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</si>
  <si>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</si>
  <si>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</si>
  <si>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</si>
  <si>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</si>
  <si>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</si>
  <si>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</si>
  <si>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</si>
  <si>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</si>
  <si>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</si>
  <si>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</si>
  <si>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</si>
  <si>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</si>
  <si>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</si>
  <si>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</si>
  <si>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</si>
  <si>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</si>
  <si>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</si>
  <si>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</si>
  <si>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</si>
  <si>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</si>
  <si>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</si>
  <si>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</si>
  <si>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</si>
  <si>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</si>
  <si>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</si>
  <si>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</si>
  <si>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</si>
  <si>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</si>
  <si>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</si>
  <si>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</si>
  <si>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</si>
  <si>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</si>
  <si>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</si>
  <si>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</si>
  <si>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</si>
  <si>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</si>
  <si>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</si>
  <si>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</si>
  <si>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</si>
  <si>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</si>
  <si>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</si>
  <si>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</si>
  <si>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</si>
  <si>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</si>
  <si>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</si>
  <si>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</si>
  <si>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</si>
  <si>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</si>
  <si>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</si>
  <si>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</si>
  <si>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</si>
  <si>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</si>
  <si>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</si>
  <si>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</si>
  <si>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</si>
  <si>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</si>
  <si>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</si>
  <si>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</si>
  <si>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</si>
  <si>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</si>
  <si>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</si>
  <si>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</si>
  <si>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</si>
  <si>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</si>
  <si>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</si>
  <si>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</si>
  <si>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</si>
  <si>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</si>
  <si>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</si>
  <si>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</si>
  <si>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</si>
  <si>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</si>
  <si>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</si>
  <si>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</si>
  <si>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</si>
  <si>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</si>
  <si>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</si>
  <si>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</si>
  <si>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</si>
  <si>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</si>
  <si>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</si>
  <si>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</si>
  <si>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</si>
  <si>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</si>
  <si>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</si>
  <si>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</si>
  <si>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</si>
  <si>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</si>
  <si>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</si>
  <si>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</si>
  <si>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</si>
  <si>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</si>
  <si>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</si>
  <si>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</si>
  <si>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</si>
  <si>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</si>
  <si>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</si>
  <si>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</si>
  <si>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</si>
  <si>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</si>
  <si>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</si>
  <si>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</si>
  <si>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</si>
  <si>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</si>
  <si>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</si>
  <si>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</si>
  <si>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</si>
  <si>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</si>
  <si>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</si>
  <si>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</si>
  <si>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</si>
  <si>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</si>
  <si>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</si>
  <si>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</si>
  <si>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</si>
  <si>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</si>
  <si>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</si>
  <si>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</si>
  <si>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</si>
  <si>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</si>
  <si>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</si>
  <si>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</si>
  <si>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</si>
  <si>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</si>
  <si>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</si>
  <si>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</si>
  <si>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</si>
  <si>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</si>
  <si>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</si>
  <si>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</si>
  <si>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</si>
  <si>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</si>
  <si>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</si>
  <si>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</si>
  <si>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</si>
  <si>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</si>
  <si>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</si>
  <si>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</si>
  <si>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</si>
  <si>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</si>
  <si>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</si>
  <si>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</si>
  <si>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</si>
  <si>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</si>
  <si>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</si>
  <si>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</si>
  <si>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</si>
  <si>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</si>
  <si>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</si>
  <si>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</si>
  <si>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</si>
  <si>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</si>
  <si>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</si>
  <si>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</si>
  <si>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</si>
  <si>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</si>
  <si>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</si>
  <si>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</si>
  <si>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</si>
  <si>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</si>
  <si>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</si>
  <si>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</si>
  <si>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</si>
  <si>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</si>
  <si>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</si>
  <si>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</si>
  <si>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</si>
  <si>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</si>
  <si>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</si>
  <si>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</si>
  <si>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</si>
  <si>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</si>
  <si>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</si>
  <si>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</si>
  <si>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</si>
  <si>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</si>
  <si>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</si>
  <si>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</si>
  <si>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</si>
  <si>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</si>
  <si>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</si>
  <si>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</si>
  <si>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</si>
  <si>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</si>
  <si>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</si>
  <si>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</si>
  <si>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</si>
  <si>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</si>
  <si>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</si>
  <si>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</si>
  <si>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</si>
  <si>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</si>
  <si>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</si>
  <si>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</si>
  <si>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</si>
  <si>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</si>
  <si>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</si>
  <si>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</si>
  <si>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</si>
  <si>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</si>
  <si>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</si>
  <si>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</si>
  <si>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</si>
  <si>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</si>
  <si>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</si>
  <si>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</si>
  <si>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</si>
  <si>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</si>
  <si>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</si>
  <si>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</si>
  <si>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</si>
  <si>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</si>
  <si>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</si>
  <si>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</si>
  <si>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</si>
  <si>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</si>
  <si>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</si>
  <si>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</si>
  <si>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</si>
  <si>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</si>
  <si>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</si>
  <si>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</si>
  <si>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</si>
  <si>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</si>
  <si>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</si>
  <si>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</si>
  <si>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</si>
  <si>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</si>
  <si>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</si>
  <si>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</si>
  <si>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</si>
  <si>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</si>
  <si>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</si>
  <si>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</si>
  <si>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</si>
  <si>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</si>
  <si>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</si>
  <si>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</si>
  <si>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</si>
  <si>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</si>
  <si>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</si>
  <si>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</si>
  <si>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</si>
  <si>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</si>
  <si>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</si>
  <si>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</si>
  <si>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</si>
  <si>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</si>
  <si>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</si>
  <si>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</si>
  <si>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</si>
  <si>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</si>
  <si>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</si>
  <si>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</si>
  <si>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</si>
  <si>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</si>
  <si>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</si>
  <si>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</si>
  <si>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</si>
  <si>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</si>
  <si>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</si>
  <si>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</si>
  <si>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</si>
  <si>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</si>
  <si>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</si>
  <si>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</si>
  <si>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</si>
  <si>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</si>
  <si>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</si>
  <si>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</si>
  <si>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</si>
  <si>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</si>
  <si>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</si>
  <si>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</si>
  <si>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</si>
  <si>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</si>
  <si>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</si>
  <si>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</si>
  <si>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</si>
  <si>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</si>
  <si>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</si>
  <si>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</si>
  <si>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</si>
  <si>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</si>
  <si>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</si>
  <si>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</si>
  <si>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</si>
  <si>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</si>
  <si>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</si>
  <si>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</si>
  <si>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</si>
  <si>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</si>
  <si>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</si>
  <si>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</si>
  <si>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</si>
  <si>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</si>
  <si>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</si>
  <si>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</si>
  <si>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</si>
  <si>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</si>
  <si>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</si>
  <si>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</si>
  <si>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</si>
  <si>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</si>
  <si>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</si>
  <si>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</si>
  <si>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</si>
  <si>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</si>
  <si>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</si>
  <si>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</si>
  <si>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</si>
  <si>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</si>
  <si>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</si>
  <si>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</si>
  <si>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</si>
  <si>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</si>
  <si>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</si>
  <si>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</si>
  <si>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</si>
  <si>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</si>
  <si>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</si>
  <si>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</si>
  <si>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</si>
  <si>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</si>
  <si>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</si>
  <si>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</si>
  <si>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</si>
  <si>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</si>
  <si>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</si>
  <si>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</si>
  <si>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</si>
  <si>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</si>
  <si>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</si>
  <si>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</si>
  <si>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</si>
  <si>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</si>
  <si>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</si>
  <si>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</si>
  <si>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</si>
  <si>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</si>
  <si>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</si>
  <si>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</si>
  <si>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</si>
  <si>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</si>
  <si>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</si>
  <si>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</si>
  <si>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</si>
  <si>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</si>
  <si>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</si>
  <si>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</si>
  <si>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</si>
  <si>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</si>
  <si>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</si>
  <si>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</si>
  <si>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</si>
  <si>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</si>
  <si>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</si>
  <si>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</si>
  <si>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</si>
  <si>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</si>
  <si>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</si>
  <si>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</si>
  <si>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</si>
  <si>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</si>
  <si>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</si>
  <si>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</si>
  <si>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</si>
  <si>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</si>
  <si>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</si>
  <si>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</si>
  <si>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</si>
  <si>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</si>
  <si>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</si>
  <si>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</si>
  <si>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</si>
  <si>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</si>
  <si>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</si>
  <si>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</si>
  <si>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</si>
  <si>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</si>
  <si>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</si>
  <si>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</si>
  <si>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</si>
  <si>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</si>
  <si>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</si>
  <si>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</si>
  <si>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</si>
  <si>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</si>
  <si>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</si>
  <si>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</si>
  <si>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</si>
  <si>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</si>
  <si>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</si>
  <si>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</si>
  <si>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</si>
  <si>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</si>
  <si>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</si>
  <si>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</si>
  <si>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</si>
  <si>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</si>
  <si>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</si>
  <si>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</si>
  <si>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</si>
  <si>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</si>
  <si>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</si>
  <si>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</si>
  <si>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</si>
  <si>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</si>
  <si>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</si>
  <si>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</si>
  <si>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</si>
  <si>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</si>
  <si>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</si>
  <si>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</si>
  <si>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</si>
  <si>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</si>
  <si>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</si>
  <si>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</si>
  <si>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</si>
  <si>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</si>
  <si>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</si>
  <si>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</si>
  <si>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</si>
  <si>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</si>
  <si>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</si>
  <si>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</si>
  <si>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</si>
  <si>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</si>
  <si>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</si>
  <si>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</si>
  <si>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</si>
  <si>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</si>
  <si>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</si>
  <si>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</si>
  <si>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</si>
  <si>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</si>
  <si>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</si>
  <si>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</si>
  <si>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</si>
  <si>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</si>
  <si>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</si>
  <si>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</si>
  <si>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</si>
  <si>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</si>
  <si>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</si>
  <si>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</si>
  <si>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</si>
  <si>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</si>
  <si>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</si>
  <si>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</si>
  <si>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</si>
  <si>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</si>
  <si>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</si>
  <si>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</si>
  <si>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</si>
  <si>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</si>
  <si>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</si>
  <si>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</si>
  <si>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</si>
  <si>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</si>
  <si>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</si>
  <si>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</si>
  <si>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</si>
  <si>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</si>
  <si>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</si>
  <si>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</si>
  <si>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</si>
  <si>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</si>
  <si>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</si>
  <si>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</si>
  <si>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</si>
  <si>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</si>
  <si>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</si>
  <si>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</si>
  <si>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</si>
  <si>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</si>
  <si>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</si>
  <si>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</si>
  <si>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</si>
  <si>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</si>
  <si>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</si>
  <si>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</si>
  <si>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</si>
  <si>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</si>
  <si>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</si>
  <si>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</si>
  <si>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</si>
  <si>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</si>
  <si>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</si>
  <si>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</si>
  <si>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</si>
  <si>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</si>
  <si>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</si>
  <si>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</si>
  <si>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</si>
  <si>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</si>
  <si>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</si>
  <si>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</si>
  <si>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</si>
  <si>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</si>
  <si>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</si>
  <si>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</si>
  <si>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</si>
  <si>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</si>
  <si>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</si>
  <si>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</si>
  <si>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</si>
  <si>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</si>
  <si>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</si>
  <si>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</si>
  <si>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</si>
  <si>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</si>
  <si>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</si>
  <si>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</si>
  <si>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</si>
  <si>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</si>
  <si>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</si>
  <si>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</si>
  <si>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</si>
  <si>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</si>
  <si>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</si>
  <si>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</si>
  <si>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</si>
  <si>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</si>
  <si>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</si>
  <si>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</si>
  <si>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</si>
  <si>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</si>
  <si>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</si>
  <si>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</si>
  <si>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</si>
  <si>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</si>
  <si>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</si>
  <si>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</si>
  <si>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</si>
  <si>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</si>
  <si>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</si>
  <si>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</si>
  <si>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</si>
  <si>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</si>
  <si>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</si>
  <si>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</si>
  <si>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</si>
  <si>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</si>
  <si>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</si>
  <si>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</si>
  <si>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</si>
  <si>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</si>
  <si>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</si>
  <si>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</si>
  <si>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</si>
  <si>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</si>
  <si>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</si>
  <si>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</si>
  <si>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</si>
  <si>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</si>
  <si>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</si>
  <si>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</si>
  <si>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</si>
  <si>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</si>
  <si>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</si>
  <si>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</si>
  <si>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</si>
  <si>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</si>
  <si>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</si>
  <si>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</si>
  <si>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</si>
  <si>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</si>
  <si>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</si>
  <si>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</si>
  <si>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</si>
  <si>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</si>
  <si>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</si>
  <si>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</si>
  <si>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</si>
  <si>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</si>
  <si>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</si>
  <si>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</si>
  <si>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</si>
  <si>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</si>
  <si>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</si>
  <si>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</si>
  <si>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</si>
  <si>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</si>
  <si>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</si>
  <si>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</si>
  <si>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</si>
  <si>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</si>
  <si>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</si>
  <si>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</si>
  <si>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</si>
  <si>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</si>
  <si>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</si>
  <si>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</si>
  <si>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</si>
  <si>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</si>
  <si>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</si>
  <si>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</si>
  <si>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</si>
  <si>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</si>
  <si>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</si>
  <si>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</si>
  <si>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</si>
  <si>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</si>
  <si>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</si>
  <si>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</si>
  <si>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</si>
  <si>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</si>
  <si>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</si>
  <si>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</si>
  <si>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</si>
  <si>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</si>
  <si>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</si>
  <si>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</si>
  <si>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</si>
  <si>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</si>
  <si>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</si>
  <si>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</si>
  <si>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</si>
  <si>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</si>
  <si>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</si>
  <si>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</si>
  <si>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</si>
  <si>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</si>
  <si>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</si>
  <si>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</si>
  <si>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</si>
  <si>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</si>
  <si>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</si>
  <si>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</si>
  <si>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</si>
  <si>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</si>
  <si>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</si>
  <si>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</si>
  <si>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</si>
  <si>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</si>
  <si>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</si>
  <si>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</si>
  <si>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</si>
  <si>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</si>
  <si>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</si>
  <si>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</si>
  <si>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</si>
  <si>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</si>
  <si>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</si>
  <si>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</si>
  <si>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</si>
  <si>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</si>
  <si>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</si>
  <si>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</si>
  <si>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</si>
  <si>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</si>
  <si>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</si>
  <si>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</si>
  <si>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</si>
  <si>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</si>
  <si>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</si>
  <si>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</si>
  <si>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</si>
  <si>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</si>
  <si>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</si>
  <si>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</si>
  <si>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</si>
  <si>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</si>
  <si>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</si>
  <si>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</si>
  <si>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</si>
  <si>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</si>
  <si>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</si>
  <si>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</si>
  <si>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</si>
  <si>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</si>
  <si>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</si>
  <si>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</si>
  <si>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</si>
  <si>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</si>
  <si>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</si>
  <si>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</si>
  <si>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</si>
  <si>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</si>
  <si>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</si>
  <si>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</si>
  <si>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</si>
  <si>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</si>
  <si>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</si>
  <si>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</si>
  <si>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</si>
  <si>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</si>
  <si>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</si>
  <si>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</si>
  <si>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</si>
  <si>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</si>
  <si>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</si>
  <si>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</si>
  <si>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</si>
  <si>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</si>
  <si>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</si>
  <si>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</si>
  <si>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</si>
  <si>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</si>
  <si>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</si>
  <si>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</si>
  <si>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</si>
  <si>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</si>
  <si>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</si>
  <si>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</si>
  <si>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</si>
  <si>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</si>
  <si>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</si>
  <si>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</si>
  <si>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</si>
  <si>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</si>
  <si>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</si>
  <si>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</si>
  <si>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</si>
  <si>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</si>
  <si>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</si>
  <si>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</si>
  <si>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</si>
  <si>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</si>
  <si>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</si>
  <si>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</si>
  <si>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</si>
  <si>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</si>
  <si>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</si>
  <si>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</si>
  <si>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</si>
  <si>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</si>
  <si>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</si>
  <si>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</si>
  <si>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</si>
  <si>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</si>
  <si>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</si>
  <si>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</si>
  <si>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</si>
  <si>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</si>
  <si>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</si>
  <si>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</si>
  <si>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</si>
  <si>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</si>
  <si>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</si>
  <si>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</si>
  <si>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</si>
  <si>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</si>
  <si>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</si>
  <si>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</si>
  <si>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</si>
  <si>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</si>
  <si>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</si>
  <si>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</si>
  <si>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</si>
  <si>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</si>
  <si>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</si>
  <si>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</si>
  <si>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</si>
  <si>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</si>
  <si>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</si>
  <si>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</si>
  <si>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</si>
  <si>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</si>
  <si>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</si>
  <si>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</si>
  <si>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</si>
  <si>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</si>
  <si>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</si>
  <si>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</si>
  <si>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</si>
  <si>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</si>
  <si>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</si>
  <si>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</si>
  <si>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</si>
  <si>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</si>
  <si>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</si>
  <si>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</si>
  <si>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</si>
  <si>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</si>
  <si>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</si>
  <si>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</si>
  <si>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</si>
  <si>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</si>
  <si>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</si>
  <si>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</si>
  <si>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</si>
  <si>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</si>
  <si>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</si>
  <si>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</si>
  <si>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</si>
  <si>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</si>
  <si>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</si>
  <si>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</si>
  <si>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</si>
  <si>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</si>
  <si>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</si>
  <si>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</si>
  <si>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</si>
  <si>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</si>
  <si>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</si>
  <si>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</si>
  <si>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</si>
  <si>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</si>
  <si>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</si>
  <si>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</si>
  <si>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</si>
  <si>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</si>
  <si>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</si>
  <si>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</si>
  <si>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</si>
  <si>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</si>
  <si>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</si>
  <si>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</si>
  <si>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</si>
  <si>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</si>
  <si>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</si>
  <si>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</si>
  <si>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</si>
  <si>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</si>
  <si>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</si>
  <si>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</si>
  <si>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</si>
  <si>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</si>
  <si>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</si>
  <si>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</si>
  <si>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</si>
  <si>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</si>
  <si>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</si>
  <si>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</si>
  <si>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</si>
  <si>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</si>
  <si>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</si>
  <si>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</si>
  <si>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</si>
  <si>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</si>
  <si>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</si>
  <si>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</si>
  <si>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</si>
  <si>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</si>
  <si>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</si>
  <si>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</si>
  <si>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</si>
  <si>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</si>
  <si>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</si>
  <si>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</si>
  <si>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</si>
  <si>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</si>
  <si>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</si>
  <si>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</si>
  <si>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</si>
  <si>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</si>
  <si>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</si>
  <si>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</si>
  <si>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</si>
  <si>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</si>
  <si>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</si>
  <si>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</si>
  <si>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</si>
  <si>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</si>
  <si>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</si>
  <si>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</si>
  <si>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</si>
  <si>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</si>
  <si>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</si>
  <si>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</si>
  <si>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</si>
  <si>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</si>
  <si>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</si>
  <si>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</si>
  <si>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</si>
  <si>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</si>
  <si>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</si>
  <si>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</si>
  <si>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</si>
  <si>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</si>
  <si>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</si>
  <si>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</si>
  <si>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</si>
  <si>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</si>
  <si>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</si>
  <si>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</si>
  <si>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</si>
  <si>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</si>
  <si>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</si>
  <si>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</si>
  <si>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</si>
  <si>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</si>
  <si>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</si>
  <si>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</si>
  <si>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</si>
  <si>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</si>
  <si>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</si>
  <si>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</si>
  <si>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</si>
  <si>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</si>
  <si>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</si>
  <si>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</si>
  <si>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</si>
  <si>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</si>
  <si>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</si>
  <si>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</si>
  <si>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</si>
  <si>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</si>
  <si>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</si>
  <si>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</si>
  <si>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</si>
  <si>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</si>
  <si>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</si>
  <si>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</si>
  <si>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</si>
  <si>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</si>
  <si>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</si>
  <si>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</si>
  <si>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</si>
  <si>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</si>
  <si>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</si>
  <si>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</si>
  <si>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</si>
  <si>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</si>
  <si>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</si>
  <si>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</si>
  <si>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</si>
  <si>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</si>
  <si>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</si>
  <si>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</si>
  <si>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</si>
  <si>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</si>
  <si>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</si>
  <si>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</si>
  <si>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</si>
  <si>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</si>
  <si>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</si>
  <si>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</si>
  <si>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</si>
  <si>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</si>
  <si>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</si>
  <si>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</si>
  <si>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</si>
  <si>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</si>
  <si>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</si>
  <si>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</si>
  <si>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</si>
  <si>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</si>
  <si>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</si>
  <si>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</si>
  <si>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</si>
  <si>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</si>
  <si>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</si>
  <si>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</si>
  <si>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</si>
  <si>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</si>
  <si>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</si>
  <si>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</si>
  <si>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</si>
  <si>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</si>
  <si>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</si>
  <si>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</si>
  <si>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</si>
  <si>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</si>
  <si>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</si>
  <si>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</si>
  <si>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</si>
  <si>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</si>
  <si>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</si>
  <si>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</si>
  <si>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</si>
  <si>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</si>
  <si>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</si>
  <si>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</si>
  <si>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</si>
  <si>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</si>
  <si>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</si>
  <si>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</si>
  <si>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</si>
  <si>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</si>
  <si>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</si>
  <si>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</si>
  <si>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</si>
  <si>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</si>
  <si>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</si>
  <si>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</si>
  <si>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</si>
  <si>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</si>
  <si>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</si>
  <si>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</si>
  <si>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</si>
  <si>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</si>
  <si>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</si>
  <si>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</si>
  <si>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</si>
  <si>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</si>
  <si>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</si>
  <si>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</si>
  <si>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</si>
  <si>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</si>
  <si>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</si>
  <si>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</si>
  <si>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</si>
  <si>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</si>
  <si>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</si>
  <si>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</si>
  <si>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</si>
  <si>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</si>
  <si>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</si>
  <si>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</si>
  <si>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</si>
  <si>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</si>
  <si>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</si>
  <si>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</si>
  <si>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</si>
  <si>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</si>
  <si>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</si>
  <si>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</si>
  <si>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</si>
  <si>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</si>
  <si>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</si>
  <si>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</si>
  <si>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</si>
  <si>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</si>
  <si>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</si>
  <si>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</si>
  <si>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</si>
  <si>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</si>
  <si>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</si>
  <si>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</si>
  <si>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</si>
  <si>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</si>
  <si>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</si>
  <si>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</si>
  <si>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</si>
  <si>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</si>
  <si>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</si>
  <si>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</si>
  <si>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</si>
  <si>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</si>
  <si>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</si>
  <si>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</si>
  <si>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</si>
  <si>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</si>
  <si>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</si>
  <si>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</si>
  <si>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</si>
  <si>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</si>
  <si>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</si>
  <si>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</si>
  <si>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</si>
  <si>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</si>
  <si>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</si>
  <si>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</si>
  <si>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</si>
  <si>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</si>
  <si>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</si>
  <si>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</si>
  <si>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</si>
  <si>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</si>
  <si>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</si>
  <si>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</si>
  <si>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</si>
  <si>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</si>
  <si>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</si>
  <si>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</si>
  <si>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</si>
  <si>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</si>
  <si>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</si>
  <si>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</si>
  <si>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</si>
  <si>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</si>
  <si>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</si>
  <si>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</si>
  <si>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</si>
  <si>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</si>
  <si>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</si>
  <si>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</si>
  <si>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</si>
  <si>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</si>
  <si>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</si>
  <si>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</si>
  <si>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</si>
  <si>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</si>
  <si>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</si>
  <si>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</si>
  <si>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</si>
  <si>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</si>
  <si>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</si>
  <si>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</si>
  <si>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</si>
  <si>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</si>
  <si>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</si>
  <si>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</si>
  <si>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</si>
  <si>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</si>
  <si>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</si>
  <si>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</si>
  <si>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</si>
  <si>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</si>
  <si>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</si>
  <si>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</si>
  <si>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</si>
  <si>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</si>
  <si>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</si>
  <si>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</si>
  <si>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</si>
  <si>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</si>
  <si>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</si>
  <si>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</si>
  <si>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</si>
  <si>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</si>
  <si>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</si>
  <si>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</si>
  <si>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</si>
  <si>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</si>
  <si>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</si>
  <si>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</si>
  <si>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</si>
  <si>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</si>
  <si>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</si>
  <si>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</si>
  <si>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</si>
  <si>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</si>
  <si>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</si>
  <si>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</si>
  <si>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</si>
  <si>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</si>
  <si>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</si>
  <si>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</si>
  <si>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</si>
  <si>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</si>
  <si>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</si>
  <si>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</si>
  <si>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</si>
  <si>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</si>
  <si>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</si>
  <si>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</si>
  <si>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</si>
  <si>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</si>
  <si>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</si>
  <si>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</si>
  <si>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</si>
  <si>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</si>
  <si>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</si>
  <si>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</si>
  <si>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</si>
  <si>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</si>
  <si>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</si>
  <si>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</si>
  <si>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</si>
  <si>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</si>
  <si>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</si>
  <si>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</si>
  <si>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</si>
  <si>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</si>
  <si>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</si>
  <si>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</si>
  <si>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</si>
  <si>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</si>
  <si>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</si>
  <si>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</si>
  <si>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</si>
  <si>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</si>
  <si>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</si>
  <si>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</si>
  <si>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</si>
  <si>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</si>
  <si>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</si>
  <si>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</si>
  <si>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</si>
  <si>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</si>
  <si>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</si>
  <si>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</si>
  <si>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</si>
  <si>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</si>
  <si>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</si>
  <si>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</si>
  <si>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</si>
  <si>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</si>
  <si>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</si>
  <si>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</si>
  <si>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</si>
  <si>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</si>
  <si>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</si>
  <si>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</si>
  <si>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</si>
  <si>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</si>
  <si>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</si>
  <si>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</si>
  <si>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</si>
  <si>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</si>
  <si>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</si>
  <si>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</si>
  <si>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</si>
  <si>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</si>
  <si>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</si>
  <si>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</si>
  <si>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</si>
  <si>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</si>
  <si>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</si>
  <si>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</si>
  <si>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</si>
  <si>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</si>
  <si>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</si>
  <si>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</si>
  <si>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</si>
  <si>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</si>
  <si>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</si>
  <si>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</si>
  <si>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</si>
  <si>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</si>
  <si>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</si>
  <si>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</si>
  <si>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</si>
  <si>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</si>
  <si>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</si>
  <si>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</si>
  <si>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</si>
  <si>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</si>
  <si>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</si>
  <si>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</si>
  <si>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</si>
  <si>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</si>
  <si>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</si>
  <si>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</si>
  <si>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</si>
  <si>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</si>
  <si>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</si>
  <si>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</si>
  <si>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</si>
  <si>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</si>
  <si>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</si>
  <si>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</si>
  <si>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</si>
  <si>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</si>
  <si>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</si>
  <si>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</si>
  <si>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</si>
  <si>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</si>
  <si>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</si>
  <si>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</si>
  <si>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</si>
  <si>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</si>
  <si>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</si>
  <si>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</si>
  <si>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</si>
  <si>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</si>
  <si>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</si>
  <si>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</si>
  <si>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</si>
  <si>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</si>
  <si>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</si>
  <si>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</si>
  <si>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</si>
  <si>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</si>
  <si>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</si>
  <si>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</si>
  <si>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</si>
  <si>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</si>
  <si>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</si>
  <si>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</si>
  <si>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</si>
  <si>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</si>
  <si>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</si>
  <si>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</si>
  <si>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</si>
  <si>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</si>
  <si>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</si>
  <si>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</si>
  <si>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</si>
  <si>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</si>
  <si>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</si>
  <si>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</si>
  <si>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</si>
  <si>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</si>
  <si>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</si>
  <si>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</si>
  <si>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</si>
  <si>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</si>
  <si>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</si>
  <si>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</si>
  <si>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</si>
  <si>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</si>
  <si>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</si>
  <si>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</si>
  <si>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</si>
  <si>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</si>
  <si>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</si>
  <si>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</si>
  <si>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</si>
  <si>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</si>
  <si>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</si>
  <si>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</si>
  <si>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</si>
  <si>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</si>
  <si>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</si>
  <si>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</si>
  <si>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</si>
  <si>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</si>
  <si>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</si>
  <si>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</si>
  <si>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</si>
  <si>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</si>
  <si>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</si>
  <si>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</si>
  <si>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</si>
  <si>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</si>
  <si>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</si>
  <si>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</si>
  <si>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</si>
  <si>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</si>
  <si>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</si>
  <si>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</si>
  <si>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</si>
  <si>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</si>
  <si>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</si>
  <si>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</si>
  <si>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</si>
  <si>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</si>
  <si>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</si>
  <si>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</si>
  <si>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</si>
  <si>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</si>
  <si>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</si>
  <si>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</si>
  <si>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</si>
  <si>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</si>
  <si>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</si>
  <si>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</si>
  <si>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</si>
  <si>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</si>
  <si>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</si>
  <si>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</si>
  <si>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</si>
  <si>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</si>
  <si>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</si>
  <si>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</si>
  <si>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</si>
  <si>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</si>
  <si>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</si>
  <si>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</si>
  <si>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</si>
  <si>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</si>
  <si>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</si>
  <si>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</si>
  <si>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</si>
  <si>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</si>
  <si>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</si>
  <si>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</si>
  <si>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</si>
  <si>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</si>
  <si>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</si>
  <si>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</si>
  <si>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</si>
  <si>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</si>
  <si>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</si>
  <si>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</si>
  <si>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</si>
  <si>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</si>
  <si>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</si>
  <si>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</si>
  <si>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</si>
  <si>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</si>
  <si>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</si>
  <si>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</si>
  <si>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</si>
  <si>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</si>
  <si>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</si>
  <si>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</si>
  <si>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</si>
  <si>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</si>
  <si>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</si>
  <si>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</si>
  <si>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</si>
  <si>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</si>
  <si>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</si>
  <si>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</si>
  <si>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</si>
  <si>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</si>
  <si>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</si>
  <si>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</si>
  <si>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</si>
  <si>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</si>
  <si>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</si>
  <si>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</si>
  <si>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</si>
  <si>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</si>
  <si>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</si>
  <si>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</si>
  <si>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</si>
  <si>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</si>
  <si>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</si>
  <si>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</si>
  <si>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</si>
  <si>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</si>
  <si>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</si>
  <si>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</si>
  <si>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</si>
  <si>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</si>
  <si>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</si>
  <si>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</si>
  <si>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</si>
  <si>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</si>
  <si>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</si>
  <si>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</si>
  <si>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</si>
  <si>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</si>
  <si>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</si>
  <si>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</si>
  <si>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</si>
  <si>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</si>
  <si>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</si>
  <si>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</si>
  <si>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</si>
  <si>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</si>
  <si>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</si>
  <si>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</si>
  <si>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</si>
  <si>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</si>
  <si>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</si>
  <si>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</si>
  <si>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</si>
  <si>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</si>
  <si>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</si>
  <si>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</si>
  <si>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</si>
  <si>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</si>
  <si>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</si>
  <si>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</si>
  <si>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</si>
  <si>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</si>
  <si>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</si>
  <si>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</si>
  <si>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</si>
  <si>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</si>
  <si>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</si>
  <si>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</si>
  <si>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</si>
  <si>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</si>
  <si>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</si>
  <si>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</si>
  <si>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</si>
  <si>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</si>
  <si>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</si>
  <si>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</si>
  <si>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</si>
  <si>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</si>
  <si>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</si>
  <si>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</si>
  <si>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</si>
  <si>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</si>
  <si>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</si>
  <si>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</si>
  <si>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</si>
  <si>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</si>
  <si>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</si>
  <si>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</si>
  <si>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</si>
  <si>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</si>
  <si>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</si>
  <si>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</si>
  <si>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</si>
  <si>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</si>
  <si>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</si>
  <si>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</si>
  <si>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</si>
  <si>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</si>
  <si>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</si>
  <si>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</si>
  <si>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</si>
  <si>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</si>
  <si>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</si>
  <si>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</si>
  <si>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</si>
  <si>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</si>
  <si>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</si>
  <si>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</si>
  <si>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</si>
  <si>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</si>
  <si>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</si>
  <si>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</si>
  <si>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</si>
  <si>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</si>
  <si>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</si>
  <si>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</si>
  <si>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</si>
  <si>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</si>
  <si>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</si>
  <si>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</si>
  <si>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</si>
  <si>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</si>
  <si>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</si>
  <si>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</si>
  <si>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</si>
  <si>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</si>
  <si>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</si>
  <si>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</si>
  <si>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</si>
  <si>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</si>
  <si>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</si>
  <si>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</si>
  <si>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</si>
  <si>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</si>
  <si>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</si>
  <si>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</si>
  <si>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</si>
  <si>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</si>
  <si>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</si>
  <si>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</si>
  <si>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</si>
  <si>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</si>
  <si>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</si>
  <si>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</si>
  <si>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</si>
  <si>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</si>
  <si>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</si>
  <si>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</si>
  <si>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</si>
  <si>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</si>
  <si>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</si>
  <si>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</si>
  <si>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</si>
  <si>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</si>
  <si>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</si>
  <si>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</si>
  <si>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</si>
  <si>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</si>
  <si>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</si>
  <si>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</si>
  <si>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</si>
  <si>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</si>
  <si>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</si>
  <si>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</si>
  <si>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</si>
  <si>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</si>
  <si>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</si>
  <si>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</si>
  <si>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</si>
  <si>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</si>
  <si>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</si>
  <si>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</si>
  <si>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</si>
  <si>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</si>
  <si>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</si>
  <si>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</si>
  <si>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</si>
  <si>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</si>
  <si>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</si>
  <si>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</si>
  <si>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</si>
  <si>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</si>
  <si>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</si>
  <si>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</si>
  <si>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</si>
  <si>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</si>
  <si>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</si>
  <si>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</si>
  <si>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</si>
  <si>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</si>
  <si>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</si>
  <si>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</si>
  <si>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</si>
  <si>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</si>
  <si>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</si>
  <si>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</si>
  <si>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</si>
  <si>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</si>
  <si>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</si>
  <si>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</si>
  <si>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</si>
  <si>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</si>
  <si>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</si>
  <si>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</si>
  <si>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</si>
  <si>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</si>
  <si>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</si>
  <si>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</si>
  <si>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</si>
  <si>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</si>
  <si>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</si>
  <si>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</si>
  <si>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</si>
  <si>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</si>
  <si>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</si>
  <si>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</si>
  <si>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</si>
  <si>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</si>
  <si>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</si>
  <si>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</si>
  <si>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</si>
  <si>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</si>
  <si>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</si>
  <si>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</si>
  <si>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</si>
  <si>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</si>
  <si>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</si>
  <si>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</si>
  <si>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</si>
  <si>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</si>
  <si>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</si>
  <si>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</si>
  <si>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</si>
  <si>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</si>
  <si>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</si>
  <si>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</si>
  <si>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</si>
  <si>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</si>
  <si>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</si>
  <si>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</si>
  <si>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</si>
  <si>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</si>
  <si>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</si>
  <si>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</si>
  <si>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</si>
  <si>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</si>
  <si>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</si>
  <si>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</si>
  <si>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</si>
  <si>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</si>
  <si>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</si>
  <si>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</si>
  <si>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</si>
  <si>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</si>
  <si>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</si>
  <si>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</si>
  <si>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</si>
  <si>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</si>
  <si>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</si>
  <si>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</si>
  <si>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</si>
  <si>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</si>
  <si>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</si>
  <si>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</si>
  <si>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</si>
  <si>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</si>
  <si>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</si>
  <si>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</si>
  <si>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</si>
  <si>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</si>
  <si>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</si>
  <si>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</si>
  <si>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</si>
  <si>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</si>
  <si>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</si>
  <si>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</si>
  <si>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</si>
  <si>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</si>
  <si>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</si>
  <si>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</si>
  <si>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</si>
  <si>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</si>
  <si>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</si>
  <si>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</si>
  <si>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</si>
  <si>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</si>
  <si>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</si>
  <si>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</si>
  <si>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</si>
  <si>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</si>
  <si>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</si>
  <si>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</si>
  <si>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</si>
  <si>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</si>
  <si>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</si>
  <si>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</si>
  <si>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</si>
  <si>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</si>
  <si>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</si>
  <si>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</si>
  <si>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</si>
  <si>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</si>
  <si>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</si>
  <si>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</si>
  <si>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</si>
  <si>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</si>
  <si>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</si>
  <si>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</si>
  <si>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</si>
  <si>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</si>
  <si>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</si>
  <si>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</si>
  <si>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</si>
  <si>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</si>
  <si>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</si>
  <si>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</si>
  <si>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</si>
  <si>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</si>
  <si>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</si>
  <si>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</si>
  <si>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</si>
  <si>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</si>
  <si>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</si>
  <si>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</si>
  <si>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</si>
  <si>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</si>
  <si>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</si>
  <si>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</si>
  <si>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</si>
  <si>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</si>
  <si>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</si>
  <si>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</si>
  <si>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</si>
  <si>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</si>
  <si>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</si>
  <si>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</si>
  <si>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</si>
  <si>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</si>
  <si>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</si>
  <si>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</si>
  <si>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</si>
  <si>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</si>
  <si>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</si>
  <si>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</si>
  <si>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</si>
  <si>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</si>
  <si>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</si>
  <si>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</si>
  <si>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</si>
  <si>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</si>
  <si>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</si>
  <si>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</si>
  <si>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</si>
  <si>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</si>
  <si>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</si>
  <si>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</si>
  <si>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</si>
  <si>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</si>
  <si>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</si>
  <si>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</si>
  <si>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</si>
  <si>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</si>
  <si>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</si>
  <si>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</si>
  <si>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</si>
  <si>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</si>
  <si>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</si>
  <si>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</si>
  <si>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</si>
  <si>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</si>
  <si>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</si>
  <si>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</si>
  <si>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</si>
  <si>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</si>
  <si>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</si>
  <si>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</si>
  <si>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</si>
  <si>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</si>
  <si>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</si>
  <si>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</si>
  <si>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</si>
  <si>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</si>
  <si>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</si>
  <si>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</si>
  <si>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</si>
  <si>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</si>
  <si>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</si>
  <si>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</si>
  <si>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</si>
  <si>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</si>
  <si>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</si>
  <si>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</si>
  <si>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</si>
  <si>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</si>
  <si>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</si>
  <si>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</si>
  <si>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</si>
  <si>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</si>
  <si>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</si>
  <si>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</si>
  <si>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</si>
  <si>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</si>
  <si>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</si>
  <si>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</si>
  <si>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</si>
  <si>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</si>
  <si>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</si>
  <si>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</si>
  <si>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</si>
  <si>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</si>
  <si>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</si>
  <si>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</si>
  <si>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</si>
  <si>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</si>
  <si>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</si>
  <si>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</si>
  <si>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</si>
  <si>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</si>
  <si>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</si>
  <si>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</si>
  <si>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</si>
  <si>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</si>
  <si>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</si>
  <si>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</si>
  <si>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</si>
  <si>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</si>
  <si>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</si>
  <si>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</si>
  <si>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</si>
  <si>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</si>
  <si>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</si>
  <si>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</si>
  <si>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</si>
  <si>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</si>
  <si>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</si>
  <si>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</si>
  <si>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</si>
  <si>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</si>
  <si>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</si>
  <si>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</si>
  <si>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</si>
  <si>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</si>
  <si>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</si>
  <si>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</si>
  <si>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</si>
  <si>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</si>
  <si>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</si>
  <si>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</si>
  <si>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</si>
  <si>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</si>
  <si>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</si>
  <si>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</si>
  <si>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</si>
  <si>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</si>
  <si>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</si>
  <si>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</si>
  <si>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</si>
  <si>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</si>
  <si>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</si>
  <si>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</si>
  <si>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</si>
  <si>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</si>
  <si>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</si>
  <si>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</si>
  <si>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</si>
  <si>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</si>
  <si>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</si>
  <si>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</si>
  <si>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</si>
  <si>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</si>
  <si>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</si>
  <si>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</si>
  <si>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</si>
  <si>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</si>
  <si>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</si>
  <si>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</si>
  <si>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</si>
  <si>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</si>
  <si>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</si>
  <si>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</si>
  <si>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</si>
  <si>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</si>
  <si>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</si>
  <si>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</si>
  <si>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</si>
  <si>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</si>
  <si>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</si>
  <si>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</si>
  <si>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</si>
  <si>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</si>
  <si>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</si>
  <si>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</si>
  <si>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</si>
  <si>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</si>
  <si>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</si>
  <si>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</si>
  <si>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</si>
  <si>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</si>
  <si>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</si>
  <si>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</si>
  <si>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</si>
  <si>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</si>
  <si>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</si>
  <si>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</si>
  <si>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</si>
  <si>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</si>
  <si>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</si>
  <si>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</si>
  <si>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</si>
  <si>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</si>
  <si>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</si>
  <si>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</si>
  <si>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</si>
  <si>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</si>
  <si>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</si>
  <si>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</si>
  <si>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</si>
  <si>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</si>
  <si>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</si>
  <si>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</si>
  <si>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</si>
  <si>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</si>
  <si>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</si>
  <si>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</si>
  <si>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</si>
  <si>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</si>
  <si>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</si>
  <si>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</si>
  <si>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</si>
  <si>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</si>
  <si>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</si>
  <si>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</si>
  <si>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</si>
  <si>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</si>
  <si>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</si>
  <si>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</si>
  <si>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</si>
  <si>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</si>
  <si>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</si>
  <si>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</si>
  <si>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</si>
  <si>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</si>
  <si>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</si>
  <si>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</si>
  <si>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</si>
  <si>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</si>
  <si>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</si>
  <si>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</si>
  <si>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</si>
  <si>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</si>
  <si>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</si>
  <si>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</si>
  <si>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</si>
  <si>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</si>
  <si>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</si>
  <si>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</si>
  <si>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</si>
  <si>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</si>
  <si>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</si>
  <si>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</si>
  <si>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</si>
  <si>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</si>
  <si>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</si>
  <si>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</si>
  <si>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</si>
  <si>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</si>
  <si>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</si>
  <si>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</si>
  <si>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</si>
  <si>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</si>
  <si>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</si>
  <si>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</si>
  <si>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</si>
  <si>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</si>
  <si>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</si>
  <si>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</si>
  <si>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</si>
  <si>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</si>
  <si>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</si>
  <si>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</si>
  <si>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</si>
  <si>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</si>
  <si>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</si>
  <si>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</si>
  <si>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</si>
  <si>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</si>
  <si>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</si>
  <si>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</si>
  <si>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</si>
  <si>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</si>
  <si>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</si>
  <si>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</si>
  <si>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</si>
  <si>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</si>
  <si>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</si>
  <si>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</si>
  <si>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</si>
  <si>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</si>
  <si>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</si>
  <si>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</si>
  <si>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</si>
  <si>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</si>
  <si>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</si>
  <si>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</si>
  <si>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</si>
  <si>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</si>
  <si>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</si>
  <si>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</si>
  <si>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</si>
  <si>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</si>
  <si>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</si>
  <si>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</si>
  <si>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</si>
  <si>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</si>
  <si>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</si>
  <si>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</si>
  <si>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</si>
  <si>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</si>
  <si>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</si>
  <si>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</si>
  <si>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</si>
  <si>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</si>
  <si>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</si>
  <si>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</si>
  <si>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</si>
  <si>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</si>
  <si>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</si>
  <si>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</si>
  <si>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</si>
  <si>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</si>
  <si>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</si>
  <si>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</si>
  <si>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</si>
  <si>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</si>
  <si>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</si>
  <si>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</si>
  <si>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</si>
  <si>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</si>
  <si>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</si>
  <si>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</si>
  <si>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</si>
  <si>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</si>
  <si>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</si>
  <si>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</si>
  <si>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</si>
  <si>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</si>
  <si>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</si>
  <si>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</si>
  <si>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</si>
  <si>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</si>
  <si>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</si>
  <si>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</si>
  <si>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</si>
  <si>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</si>
  <si>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</si>
  <si>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</si>
  <si>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</si>
  <si>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</si>
  <si>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</si>
  <si>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</si>
  <si>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</si>
  <si>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</si>
  <si>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</si>
  <si>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</si>
  <si>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</si>
  <si>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</si>
  <si>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</si>
  <si>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</si>
  <si>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</si>
  <si>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</si>
  <si>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</si>
  <si>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</si>
  <si>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</si>
  <si>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</si>
  <si>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</si>
  <si>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</si>
  <si>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</si>
  <si>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</si>
  <si>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</si>
  <si>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</si>
  <si>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</si>
  <si>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</si>
  <si>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</si>
  <si>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</si>
  <si>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</si>
  <si>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</si>
  <si>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</si>
  <si>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</si>
  <si>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</si>
  <si>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</si>
  <si>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</si>
  <si>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</si>
  <si>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</si>
  <si>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</si>
  <si>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</si>
  <si>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</si>
  <si>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</si>
  <si>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</si>
  <si>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</si>
  <si>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</si>
  <si>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</si>
  <si>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</si>
  <si>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</si>
  <si>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</si>
  <si>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</si>
  <si>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</si>
  <si>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</si>
  <si>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</si>
  <si>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</si>
  <si>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</si>
  <si>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</si>
  <si>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</si>
  <si>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</si>
  <si>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</si>
  <si>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</si>
  <si>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</si>
  <si>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</si>
  <si>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</si>
  <si>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</si>
  <si>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</si>
  <si>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</si>
  <si>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</si>
  <si>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</si>
  <si>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</si>
  <si>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</si>
  <si>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</si>
  <si>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</si>
  <si>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</si>
  <si>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</si>
  <si>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</si>
  <si>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</si>
  <si>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</si>
  <si>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</si>
  <si>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</si>
  <si>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</si>
  <si>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</si>
  <si>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</si>
  <si>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</si>
  <si>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</si>
  <si>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</si>
  <si>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</si>
  <si>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</si>
  <si>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</si>
  <si>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</si>
  <si>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</si>
  <si>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</si>
  <si>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</si>
  <si>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</si>
  <si>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</si>
  <si>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</si>
  <si>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</si>
  <si>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</si>
  <si>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</si>
  <si>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</si>
  <si>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</si>
  <si>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</si>
  <si>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</si>
  <si>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</si>
  <si>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</si>
  <si>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</si>
  <si>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</si>
  <si>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</si>
  <si>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</si>
  <si>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</si>
  <si>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</si>
  <si>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</si>
  <si>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</si>
  <si>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</si>
  <si>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</si>
  <si>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</si>
  <si>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</si>
  <si>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</si>
  <si>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</si>
  <si>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</si>
  <si>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</si>
  <si>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</si>
  <si>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</si>
  <si>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</si>
  <si>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</si>
  <si>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</si>
  <si>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</si>
  <si>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</si>
  <si>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</si>
  <si>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</si>
  <si>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</si>
  <si>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</si>
  <si>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</si>
  <si>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</si>
  <si>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</si>
  <si>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</si>
  <si>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</si>
  <si>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</si>
  <si>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</si>
  <si>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</si>
  <si>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</si>
  <si>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</si>
  <si>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</si>
  <si>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</si>
  <si>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</si>
  <si>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</si>
  <si>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</si>
  <si>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</si>
  <si>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</si>
  <si>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</si>
  <si>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</si>
  <si>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</si>
  <si>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</si>
  <si>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</si>
  <si>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</si>
  <si>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</si>
  <si>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</si>
  <si>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</si>
  <si>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</si>
  <si>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</si>
  <si>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</si>
  <si>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</si>
  <si>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</si>
  <si>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</si>
  <si>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</si>
  <si>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</si>
  <si>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</si>
  <si>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</si>
  <si>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</si>
  <si>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</si>
  <si>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</si>
  <si>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</si>
  <si>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</si>
  <si>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</si>
  <si>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</si>
  <si>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</si>
  <si>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</si>
  <si>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</si>
  <si>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</si>
  <si>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</si>
  <si>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</si>
  <si>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</si>
  <si>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</si>
  <si>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</si>
  <si>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</si>
  <si>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</si>
  <si>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</si>
  <si>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</si>
  <si>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</si>
  <si>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</si>
  <si>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</si>
  <si>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</si>
  <si>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</si>
  <si>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</si>
  <si>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</si>
  <si>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</si>
  <si>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</si>
  <si>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</si>
  <si>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</si>
  <si>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</si>
  <si>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</si>
  <si>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</si>
  <si>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</si>
  <si>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</si>
  <si>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</si>
  <si>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</si>
  <si>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</si>
  <si>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</si>
  <si>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</si>
  <si>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</si>
  <si>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</si>
  <si>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</si>
  <si>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</si>
  <si>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</si>
  <si>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</si>
  <si>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</si>
  <si>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</si>
  <si>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</si>
  <si>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</si>
  <si>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</si>
  <si>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</si>
  <si>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</si>
  <si>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</si>
  <si>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</si>
  <si>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</si>
  <si>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</si>
  <si>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</si>
  <si>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</si>
  <si>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</si>
  <si>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</si>
  <si>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</si>
  <si>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</si>
  <si>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</si>
  <si>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</si>
  <si>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</si>
  <si>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</si>
  <si>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</si>
  <si>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</si>
  <si>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</si>
  <si>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</si>
  <si>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</si>
  <si>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</si>
  <si>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</si>
  <si>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</si>
  <si>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</si>
  <si>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</si>
  <si>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</si>
  <si>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</si>
  <si>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</si>
  <si>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</si>
  <si>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</si>
  <si>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</si>
  <si>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</si>
  <si>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</si>
  <si>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</si>
  <si>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</si>
  <si>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</si>
  <si>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</si>
  <si>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</si>
  <si>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</si>
  <si>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</si>
  <si>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</si>
  <si>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</si>
  <si>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</si>
  <si>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</si>
  <si>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</si>
  <si>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</si>
  <si>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</si>
  <si>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</si>
  <si>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</si>
  <si>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</si>
  <si>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</si>
  <si>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</si>
  <si>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</si>
  <si>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</si>
  <si>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</si>
  <si>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</si>
  <si>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</si>
  <si>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</si>
  <si>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</si>
  <si>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</si>
  <si>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</si>
  <si>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</si>
  <si>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</si>
  <si>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</si>
  <si>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</si>
  <si>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</si>
  <si>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</si>
  <si>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</si>
  <si>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</si>
  <si>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</si>
  <si>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</si>
  <si>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</si>
  <si>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</si>
  <si>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</si>
  <si>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</si>
  <si>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</si>
  <si>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</si>
  <si>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</si>
  <si>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</si>
  <si>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</si>
  <si>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</si>
  <si>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</si>
  <si>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</si>
  <si>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</si>
  <si>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</si>
  <si>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</si>
  <si>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</si>
  <si>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</si>
  <si>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</si>
  <si>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</si>
  <si>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</si>
  <si>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</si>
  <si>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</si>
  <si>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</si>
  <si>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</si>
  <si>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</si>
  <si>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</si>
  <si>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</si>
  <si>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</si>
  <si>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</si>
  <si>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</si>
  <si>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</si>
  <si>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</si>
  <si>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</si>
  <si>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</si>
  <si>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</si>
  <si>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</si>
  <si>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</si>
  <si>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</si>
  <si>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</si>
  <si>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</si>
  <si>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</si>
  <si>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</si>
  <si>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</si>
  <si>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</si>
  <si>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</si>
  <si>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</si>
  <si>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</si>
  <si>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</si>
  <si>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</si>
  <si>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</si>
  <si>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</si>
  <si>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</si>
  <si>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</si>
  <si>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</si>
  <si>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</si>
  <si>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</si>
  <si>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</si>
  <si>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</si>
  <si>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</si>
  <si>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</si>
  <si>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</si>
  <si>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</si>
  <si>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</si>
  <si>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</si>
  <si>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</si>
  <si>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</si>
  <si>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</si>
  <si>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</si>
  <si>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</si>
  <si>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</si>
  <si>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</si>
  <si>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</si>
  <si>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</si>
  <si>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</si>
  <si>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</si>
  <si>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</si>
  <si>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</si>
  <si>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</si>
  <si>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</si>
  <si>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</si>
  <si>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</si>
  <si>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</si>
  <si>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</si>
  <si>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</si>
  <si>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</si>
  <si>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</si>
  <si>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</si>
  <si>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</si>
  <si>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</si>
  <si>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</si>
  <si>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</si>
  <si>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</si>
  <si>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</si>
  <si>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</si>
  <si>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</si>
  <si>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</si>
  <si>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</si>
  <si>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</si>
  <si>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</si>
  <si>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</si>
  <si>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</si>
  <si>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</si>
  <si>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</si>
  <si>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</si>
  <si>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</si>
  <si>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</si>
  <si>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</si>
  <si>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</si>
  <si>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</si>
  <si>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</si>
  <si>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</si>
  <si>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</si>
  <si>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</si>
  <si>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</si>
  <si>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</si>
  <si>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</si>
  <si>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</si>
  <si>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</si>
  <si>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</si>
  <si>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</si>
  <si>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</si>
  <si>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</si>
  <si>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</si>
  <si>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</si>
  <si>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</si>
  <si>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</si>
  <si>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</si>
  <si>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</si>
  <si>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</si>
  <si>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</si>
  <si>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</si>
  <si>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</si>
  <si>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</si>
  <si>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</si>
  <si>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</si>
  <si>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</si>
  <si>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</si>
  <si>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</si>
  <si>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</si>
  <si>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</si>
  <si>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</si>
  <si>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</si>
  <si>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</si>
  <si>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</si>
  <si>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</si>
  <si>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</si>
  <si>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</si>
  <si>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</si>
  <si>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</si>
  <si>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</si>
  <si>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</si>
  <si>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</si>
  <si>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</si>
  <si>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</si>
  <si>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</si>
  <si>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</si>
  <si>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</si>
  <si>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</si>
  <si>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</si>
  <si>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</si>
  <si>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</si>
  <si>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</si>
  <si>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</si>
  <si>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</si>
  <si>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</si>
  <si>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</si>
  <si>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</si>
  <si>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</si>
  <si>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</si>
  <si>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</si>
  <si>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</si>
  <si>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</si>
  <si>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</si>
  <si>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</si>
  <si>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</si>
  <si>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</si>
  <si>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</si>
  <si>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</si>
  <si>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</si>
  <si>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</si>
  <si>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</si>
  <si>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</si>
  <si>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</si>
  <si>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</si>
  <si>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</si>
  <si>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</si>
  <si>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</si>
  <si>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</si>
  <si>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</si>
  <si>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</si>
  <si>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</si>
  <si>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</si>
  <si>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</si>
  <si>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</si>
  <si>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</si>
  <si>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</si>
  <si>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</si>
  <si>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</si>
  <si>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</si>
  <si>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</si>
  <si>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</si>
  <si>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</si>
  <si>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</si>
  <si>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</si>
  <si>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</si>
  <si>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</si>
  <si>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</si>
  <si>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</si>
  <si>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</si>
  <si>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</si>
  <si>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</si>
  <si>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</si>
  <si>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</si>
  <si>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</si>
  <si>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</si>
  <si>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</si>
  <si>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</si>
  <si>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</si>
  <si>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</si>
  <si>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</si>
  <si>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</si>
  <si>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</si>
  <si>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</si>
  <si>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</si>
  <si>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</si>
  <si>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</si>
  <si>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</si>
  <si>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</si>
  <si>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</si>
  <si>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</si>
  <si>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</si>
  <si>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</si>
  <si>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</si>
  <si>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</si>
  <si>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</si>
  <si>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</si>
  <si>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</si>
  <si>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</si>
  <si>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</si>
  <si>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</si>
  <si>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</si>
  <si>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</si>
  <si>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</si>
  <si>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</si>
  <si>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</si>
  <si>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</si>
  <si>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</si>
  <si>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</si>
  <si>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</si>
  <si>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</si>
  <si>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</si>
  <si>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</si>
  <si>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</si>
  <si>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</si>
  <si>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</si>
  <si>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</si>
  <si>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</si>
  <si>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</si>
  <si>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</si>
  <si>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</si>
  <si>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</si>
  <si>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</si>
  <si>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</si>
  <si>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</si>
  <si>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</si>
  <si>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</si>
  <si>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</si>
  <si>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</si>
  <si>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</si>
  <si>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</si>
  <si>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</si>
  <si>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</si>
  <si>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</si>
  <si>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</si>
  <si>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</si>
  <si>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</si>
  <si>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</si>
  <si>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</si>
  <si>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</si>
  <si>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</si>
  <si>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</si>
  <si>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</si>
  <si>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</si>
  <si>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</si>
  <si>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</si>
  <si>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</si>
  <si>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</si>
  <si>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</si>
  <si>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</si>
  <si>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</si>
  <si>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</si>
  <si>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</si>
  <si>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</si>
  <si>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</si>
  <si>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</si>
  <si>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</si>
  <si>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</si>
  <si>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</si>
  <si>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</si>
  <si>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</si>
  <si>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</si>
  <si>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</si>
  <si>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</si>
  <si>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</si>
  <si>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</si>
  <si>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</si>
  <si>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</si>
  <si>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</si>
  <si>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</si>
  <si>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</si>
  <si>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</si>
  <si>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</si>
  <si>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</si>
  <si>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</si>
  <si>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</si>
  <si>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</si>
  <si>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</si>
  <si>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</si>
  <si>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</si>
  <si>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</si>
  <si>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</si>
  <si>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</si>
  <si>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</si>
  <si>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</si>
  <si>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</si>
  <si>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</si>
  <si>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</si>
  <si>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</si>
  <si>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</si>
  <si>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</si>
  <si>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</si>
  <si>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</si>
  <si>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</si>
  <si>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</si>
  <si>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</si>
  <si>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</si>
  <si>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</si>
  <si>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</si>
  <si>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</si>
  <si>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</si>
  <si>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</si>
  <si>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</si>
  <si>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</si>
  <si>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</si>
  <si>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</si>
  <si>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</si>
  <si>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</si>
  <si>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</si>
  <si>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</si>
  <si>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</si>
  <si>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</si>
  <si>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</si>
  <si>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</si>
  <si>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</si>
  <si>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</si>
  <si>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</si>
  <si>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</si>
  <si>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</si>
  <si>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</si>
  <si>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</si>
  <si>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</si>
  <si>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</si>
  <si>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</si>
  <si>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</si>
  <si>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</si>
  <si>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</si>
  <si>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</si>
  <si>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</si>
  <si>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</si>
  <si>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</si>
  <si>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</si>
  <si>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</si>
  <si>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</si>
  <si>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</si>
  <si>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</si>
  <si>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</si>
  <si>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</si>
  <si>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</si>
  <si>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</si>
  <si>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</si>
  <si>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</si>
  <si>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</si>
  <si>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</si>
  <si>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</si>
  <si>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</si>
  <si>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</si>
  <si>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</si>
  <si>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</si>
  <si>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</si>
  <si>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</si>
  <si>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</si>
  <si>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</si>
  <si>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</si>
  <si>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</si>
  <si>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</si>
  <si>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</si>
  <si>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</si>
  <si>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</si>
  <si>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</si>
  <si>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</si>
  <si>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</si>
  <si>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</si>
  <si>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</si>
  <si>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</si>
  <si>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</si>
  <si>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</si>
  <si>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</si>
  <si>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</si>
  <si>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</si>
  <si>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</si>
  <si>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</si>
  <si>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</si>
  <si>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</si>
  <si>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</si>
  <si>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</si>
  <si>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</si>
  <si>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</si>
  <si>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</si>
  <si>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</si>
  <si>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</si>
  <si>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</si>
  <si>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</si>
  <si>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</si>
  <si>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</si>
  <si>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</si>
  <si>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</si>
  <si>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</si>
  <si>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</si>
  <si>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</si>
  <si>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</si>
  <si>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</si>
  <si>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</si>
  <si>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</si>
  <si>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</si>
  <si>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</si>
  <si>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</si>
  <si>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</si>
  <si>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</si>
  <si>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</si>
  <si>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</si>
  <si>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</si>
  <si>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</si>
  <si>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</si>
  <si>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</si>
  <si>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</si>
  <si>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</si>
  <si>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</si>
  <si>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</si>
  <si>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</si>
  <si>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</si>
  <si>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</si>
  <si>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</si>
  <si>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</si>
  <si>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</si>
  <si>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</si>
  <si>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</si>
  <si>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</si>
  <si>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</si>
  <si>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</si>
  <si>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</si>
  <si>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</si>
  <si>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</si>
  <si>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</si>
  <si>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</si>
  <si>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</si>
  <si>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</si>
  <si>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</si>
  <si>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</si>
  <si>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</si>
  <si>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</si>
  <si>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</si>
  <si>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</si>
  <si>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</si>
  <si>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</si>
  <si>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</si>
  <si>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</si>
  <si>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</si>
  <si>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</si>
  <si>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</si>
  <si>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</si>
  <si>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</si>
  <si>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</si>
  <si>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</si>
  <si>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</si>
  <si>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</si>
  <si>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</si>
  <si>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</si>
  <si>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</si>
  <si>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</si>
  <si>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</si>
  <si>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</si>
  <si>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</si>
  <si>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</si>
  <si>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</si>
  <si>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</si>
  <si>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</si>
  <si>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</si>
  <si>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</si>
  <si>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</si>
  <si>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</si>
  <si>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</si>
  <si>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</si>
  <si>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</si>
  <si>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</si>
  <si>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</si>
  <si>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</si>
  <si>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</si>
  <si>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</si>
  <si>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</si>
  <si>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</si>
  <si>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</si>
  <si>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</si>
  <si>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</si>
  <si>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</si>
  <si>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</si>
  <si>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</si>
  <si>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</si>
  <si>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</si>
  <si>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</si>
  <si>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</si>
  <si>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</si>
  <si>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</si>
  <si>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</si>
  <si>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</si>
  <si>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</si>
  <si>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</si>
  <si>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</si>
  <si>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</si>
  <si>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</si>
  <si>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</si>
  <si>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</si>
  <si>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</si>
  <si>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</si>
  <si>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</si>
  <si>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</si>
  <si>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</si>
  <si>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</si>
  <si>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</si>
  <si>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</si>
  <si>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</si>
  <si>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</si>
  <si>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</si>
  <si>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</si>
  <si>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</si>
  <si>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</si>
  <si>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</si>
  <si>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</si>
  <si>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</si>
  <si>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</si>
  <si>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</si>
  <si>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</si>
  <si>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</si>
  <si>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</si>
  <si>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</si>
  <si>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</si>
  <si>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</si>
  <si>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</si>
  <si>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</si>
  <si>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</si>
  <si>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</si>
  <si>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</si>
  <si>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</si>
  <si>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</si>
  <si>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</si>
  <si>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</si>
  <si>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</si>
  <si>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</si>
  <si>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</si>
  <si>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</si>
  <si>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</si>
  <si>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</si>
  <si>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</si>
  <si>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</si>
  <si>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</si>
  <si>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</si>
  <si>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</si>
  <si>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</si>
  <si>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</si>
  <si>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</si>
  <si>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</si>
  <si>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</si>
  <si>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</si>
  <si>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</si>
  <si>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</si>
  <si>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</si>
  <si>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</si>
  <si>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</si>
  <si>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</si>
  <si>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</si>
  <si>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</si>
  <si>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</si>
  <si>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</si>
  <si>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</si>
  <si>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</si>
  <si>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</si>
  <si>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</si>
  <si>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</si>
  <si>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</si>
  <si>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</si>
  <si>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</si>
  <si>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</si>
  <si>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</si>
  <si>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</si>
  <si>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</si>
  <si>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</si>
  <si>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</si>
  <si>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</si>
  <si>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</si>
  <si>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</si>
  <si>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</si>
  <si>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</si>
  <si>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</si>
  <si>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</si>
  <si>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</si>
  <si>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</si>
  <si>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</si>
  <si>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</si>
  <si>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</si>
  <si>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</si>
  <si>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</si>
  <si>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</si>
  <si>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</si>
  <si>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</si>
  <si>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</si>
  <si>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</si>
  <si>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</si>
  <si>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</si>
  <si>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</si>
  <si>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</si>
  <si>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</si>
  <si>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</si>
  <si>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</si>
  <si>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</si>
  <si>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</si>
  <si>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</si>
  <si>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</si>
  <si>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</si>
  <si>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</si>
  <si>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</si>
  <si>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</si>
  <si>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</si>
  <si>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</si>
  <si>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</si>
  <si>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</si>
  <si>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</si>
  <si>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</si>
  <si>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</si>
  <si>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</si>
  <si>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</si>
  <si>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</si>
  <si>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</si>
  <si>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</si>
  <si>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</si>
  <si>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</si>
  <si>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</si>
  <si>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</si>
  <si>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</si>
  <si>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</si>
  <si>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</si>
  <si>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</si>
  <si>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</si>
  <si>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</si>
  <si>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</si>
  <si>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</si>
  <si>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</si>
  <si>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</si>
  <si>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</si>
  <si>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</si>
  <si>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</si>
  <si>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</si>
  <si>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</si>
  <si>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</si>
  <si>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</si>
  <si>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</si>
  <si>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</si>
  <si>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</si>
  <si>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</si>
  <si>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</si>
  <si>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</si>
  <si>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</si>
  <si>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</si>
  <si>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</si>
  <si>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</si>
  <si>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</si>
  <si>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</si>
  <si>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</si>
  <si>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</si>
  <si>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</si>
  <si>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</si>
  <si>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</si>
  <si>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</si>
  <si>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</si>
  <si>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</si>
  <si>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</si>
  <si>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</si>
  <si>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</si>
  <si>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</si>
  <si>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</si>
  <si>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</si>
  <si>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</si>
  <si>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</si>
  <si>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</si>
  <si>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</si>
  <si>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</si>
  <si>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</si>
  <si>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</si>
  <si>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</si>
  <si>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</si>
  <si>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</si>
  <si>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</si>
  <si>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</si>
  <si>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</si>
  <si>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</si>
  <si>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</si>
  <si>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</si>
  <si>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</si>
  <si>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</si>
  <si>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</si>
  <si>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</si>
  <si>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</si>
  <si>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</si>
  <si>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</si>
  <si>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</si>
  <si>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</si>
  <si>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</si>
  <si>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</si>
  <si>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</si>
  <si>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</si>
  <si>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</si>
  <si>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</si>
  <si>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</si>
  <si>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</si>
  <si>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</si>
  <si>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</si>
  <si>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</si>
  <si>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</si>
  <si>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</si>
  <si>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</si>
  <si>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</si>
  <si>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</si>
  <si>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</si>
  <si>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</si>
  <si>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</si>
  <si>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</si>
  <si>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</si>
  <si>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</si>
  <si>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</si>
  <si>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</si>
  <si>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</si>
  <si>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</si>
  <si>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</si>
  <si>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</si>
  <si>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</si>
  <si>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</si>
  <si>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</si>
  <si>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</si>
  <si>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</si>
  <si>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</si>
  <si>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</si>
  <si>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</si>
  <si>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</si>
  <si>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</si>
  <si>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</si>
  <si>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</si>
  <si>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</si>
  <si>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</si>
  <si>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</si>
  <si>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</si>
  <si>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</si>
  <si>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</si>
  <si>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</si>
  <si>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</si>
  <si>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</si>
  <si>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</si>
  <si>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</si>
  <si>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</si>
  <si>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</si>
  <si>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</si>
  <si>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</si>
  <si>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</si>
  <si>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</si>
  <si>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</si>
  <si>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</si>
  <si>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</si>
  <si>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</si>
  <si>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</si>
  <si>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</si>
  <si>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</si>
  <si>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</si>
  <si>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</si>
  <si>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</si>
  <si>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</si>
  <si>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</si>
  <si>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</si>
  <si>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</si>
  <si>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</si>
  <si>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</si>
  <si>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</si>
  <si>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</si>
  <si>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</si>
  <si>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</si>
  <si>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</si>
  <si>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</si>
  <si>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</si>
  <si>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</si>
  <si>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</si>
  <si>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</si>
  <si>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</si>
  <si>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</si>
  <si>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</si>
  <si>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</si>
  <si>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</si>
  <si>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</si>
  <si>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</si>
  <si>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</si>
  <si>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</si>
  <si>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</si>
  <si>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</si>
  <si>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</si>
  <si>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</si>
  <si>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</si>
  <si>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</si>
  <si>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</si>
  <si>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</si>
  <si>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</si>
  <si>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</si>
  <si>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</si>
  <si>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</si>
  <si>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</si>
  <si>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</si>
  <si>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</si>
  <si>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</si>
  <si>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</si>
  <si>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</si>
  <si>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</si>
  <si>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</si>
  <si>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</si>
  <si>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</si>
  <si>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</si>
  <si>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</si>
  <si>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</si>
  <si>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</si>
  <si>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</si>
  <si>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</si>
  <si>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</si>
  <si>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</si>
  <si>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</si>
  <si>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</si>
  <si>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</si>
  <si>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</si>
  <si>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</si>
  <si>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</si>
  <si>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</si>
  <si>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</si>
  <si>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</si>
  <si>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</si>
  <si>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</si>
  <si>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</si>
  <si>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</si>
  <si>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</si>
  <si>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</si>
  <si>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</si>
  <si>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</si>
  <si>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</si>
  <si>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</si>
  <si>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</si>
  <si>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</si>
  <si>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</si>
  <si>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</si>
  <si>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</si>
  <si>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</si>
  <si>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</si>
  <si>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</si>
  <si>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</si>
  <si>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</si>
  <si>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</si>
  <si>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</si>
  <si>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</si>
  <si>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</si>
  <si>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</si>
  <si>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</si>
  <si>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</si>
  <si>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</si>
  <si>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</si>
  <si>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</si>
  <si>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</si>
  <si>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</si>
  <si>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</si>
  <si>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</si>
  <si>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</si>
  <si>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</si>
  <si>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</si>
  <si>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</si>
  <si>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</si>
  <si>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</si>
  <si>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</si>
  <si>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</si>
  <si>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</si>
  <si>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</si>
  <si>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</si>
  <si>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</si>
  <si>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</si>
  <si>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</si>
  <si>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</si>
  <si>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</si>
  <si>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</si>
  <si>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</si>
  <si>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</si>
  <si>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</si>
  <si>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</si>
  <si>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</si>
  <si>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</si>
  <si>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</si>
  <si>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</si>
  <si>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</si>
  <si>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</si>
  <si>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</si>
  <si>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</si>
  <si>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</si>
  <si>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</si>
  <si>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</si>
  <si>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</si>
  <si>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</si>
  <si>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</si>
  <si>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</si>
  <si>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</si>
  <si>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</si>
  <si>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</si>
  <si>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</si>
  <si>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</si>
  <si>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</si>
  <si>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</si>
  <si>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</si>
  <si>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</si>
  <si>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</si>
  <si>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</si>
  <si>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</si>
  <si>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</si>
  <si>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</si>
  <si>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</si>
  <si>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</si>
  <si>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</si>
  <si>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</si>
  <si>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</si>
  <si>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</si>
  <si>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</si>
  <si>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</si>
  <si>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</si>
  <si>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</si>
  <si>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</si>
  <si>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</si>
  <si>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</si>
  <si>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</si>
  <si>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</si>
  <si>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</si>
  <si>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</si>
  <si>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</si>
  <si>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</si>
  <si>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</si>
  <si>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</si>
  <si>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</si>
  <si>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</si>
  <si>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</si>
  <si>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</si>
  <si>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</si>
  <si>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</si>
  <si>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</si>
  <si>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</si>
  <si>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</si>
  <si>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</si>
  <si>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</si>
  <si>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</si>
  <si>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</si>
  <si>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</si>
  <si>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</si>
  <si>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</si>
  <si>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</si>
  <si>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</si>
  <si>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</si>
  <si>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</si>
  <si>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</si>
  <si>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</si>
  <si>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</si>
  <si>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</si>
  <si>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</si>
  <si>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</si>
  <si>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</si>
  <si>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</si>
  <si>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</si>
  <si>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</si>
  <si>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</si>
  <si>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</si>
  <si>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</si>
  <si>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</si>
  <si>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</si>
  <si>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</si>
  <si>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</si>
  <si>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</si>
  <si>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</si>
  <si>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</si>
  <si>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</si>
  <si>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</si>
  <si>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</si>
  <si>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</si>
  <si>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</si>
  <si>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</si>
  <si>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</si>
  <si>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</si>
  <si>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</si>
  <si>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</si>
  <si>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</si>
  <si>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</si>
  <si>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</si>
  <si>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</si>
  <si>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</si>
  <si>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</si>
  <si>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</si>
  <si>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</si>
  <si>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</si>
  <si>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</si>
  <si>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</si>
  <si>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</si>
  <si>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</si>
  <si>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</si>
  <si>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</si>
  <si>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</si>
  <si>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</si>
  <si>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</si>
  <si>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</si>
  <si>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</si>
  <si>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</si>
  <si>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</si>
  <si>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</si>
  <si>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</si>
  <si>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</si>
  <si>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</si>
  <si>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</si>
  <si>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</si>
  <si>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</si>
  <si>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</si>
  <si>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</si>
  <si>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</si>
  <si>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</si>
  <si>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</si>
  <si>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</si>
  <si>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</si>
  <si>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</si>
  <si>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</si>
  <si>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</si>
  <si>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</si>
  <si>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</si>
  <si>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</si>
  <si>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</si>
  <si>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</si>
  <si>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</si>
  <si>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</si>
  <si>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</si>
  <si>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</si>
  <si>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</si>
  <si>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</si>
  <si>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</si>
  <si>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</si>
  <si>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</si>
  <si>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</si>
  <si>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</si>
  <si>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</si>
  <si>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</si>
  <si>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</si>
  <si>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</si>
  <si>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</si>
  <si>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</si>
  <si>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</si>
  <si>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</si>
  <si>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</si>
  <si>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</si>
  <si>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</si>
  <si>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</si>
  <si>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</si>
  <si>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</si>
  <si>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</si>
  <si>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</si>
  <si>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</si>
  <si>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</si>
  <si>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</si>
  <si>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</si>
  <si>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</si>
  <si>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</si>
  <si>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</si>
  <si>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</si>
  <si>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</si>
  <si>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</si>
  <si>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</si>
  <si>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</si>
  <si>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</si>
  <si>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</si>
  <si>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</si>
  <si>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</si>
  <si>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</si>
  <si>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</si>
  <si>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</si>
  <si>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</si>
  <si>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</si>
  <si>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</si>
  <si>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</si>
  <si>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</si>
  <si>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</si>
  <si>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</si>
  <si>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</si>
  <si>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</si>
  <si>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</si>
  <si>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</si>
  <si>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</si>
  <si>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</si>
  <si>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</si>
  <si>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</si>
  <si>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</si>
  <si>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</si>
  <si>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</si>
  <si>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</si>
  <si>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</si>
  <si>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</si>
  <si>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</si>
  <si>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</si>
  <si>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</si>
  <si>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</si>
  <si>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</si>
  <si>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</si>
  <si>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</si>
  <si>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</si>
  <si>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</si>
  <si>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</si>
  <si>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</si>
  <si>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</si>
  <si>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</si>
  <si>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</si>
  <si>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</si>
  <si>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</si>
  <si>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</si>
  <si>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</si>
  <si>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</si>
  <si>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</si>
  <si>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</si>
  <si>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</si>
  <si>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</si>
  <si>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</si>
  <si>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</si>
  <si>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</si>
  <si>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</si>
  <si>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</si>
  <si>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</si>
  <si>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</si>
  <si>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</si>
  <si>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</si>
  <si>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</si>
  <si>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</si>
  <si>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</si>
  <si>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</si>
  <si>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</si>
  <si>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</si>
  <si>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</si>
  <si>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</si>
  <si>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</si>
  <si>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</si>
  <si>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</si>
  <si>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</si>
  <si>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</si>
  <si>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</si>
  <si>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</si>
  <si>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</si>
  <si>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</si>
  <si>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</si>
  <si>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</si>
  <si>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</si>
  <si>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</si>
  <si>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</si>
  <si>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</si>
  <si>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</si>
  <si>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</si>
  <si>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</si>
  <si>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</si>
  <si>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</si>
  <si>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</si>
  <si>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</si>
  <si>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</si>
  <si>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</si>
  <si>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</si>
  <si>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</si>
  <si>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</si>
  <si>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</si>
  <si>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</si>
  <si>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</si>
  <si>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</si>
  <si>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</si>
  <si>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</si>
  <si>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</si>
  <si>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</si>
  <si>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</si>
  <si>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</si>
  <si>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</si>
  <si>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</si>
  <si>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</si>
  <si>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</si>
  <si>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</si>
  <si>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</si>
  <si>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</si>
  <si>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</si>
  <si>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</si>
  <si>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</si>
  <si>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</si>
  <si>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</si>
  <si>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</si>
  <si>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</si>
  <si>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</si>
  <si>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</si>
  <si>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</si>
  <si>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</si>
  <si>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</si>
  <si>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</si>
  <si>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</si>
  <si>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</si>
  <si>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</si>
  <si>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</si>
  <si>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</si>
  <si>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</si>
  <si>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</si>
  <si>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</si>
  <si>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</si>
  <si>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</si>
  <si>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</si>
  <si>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</si>
  <si>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</si>
  <si>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</si>
  <si>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</si>
  <si>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</si>
  <si>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</si>
  <si>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</si>
  <si>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</si>
  <si>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</si>
  <si>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</si>
  <si>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</si>
  <si>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</si>
  <si>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</si>
  <si>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</si>
  <si>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</si>
  <si>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</si>
  <si>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</si>
  <si>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</si>
  <si>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</si>
  <si>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</si>
  <si>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</si>
  <si>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</si>
  <si>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</si>
  <si>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</si>
  <si>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</si>
  <si>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</si>
  <si>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</si>
  <si>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</si>
  <si>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</si>
  <si>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</si>
  <si>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</si>
  <si>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</si>
  <si>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</si>
  <si>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</si>
  <si>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</si>
  <si>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</si>
  <si>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</si>
  <si>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</si>
  <si>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</si>
  <si>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</si>
  <si>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</si>
  <si>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</si>
  <si>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</si>
  <si>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</si>
  <si>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</si>
  <si>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</si>
  <si>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</si>
  <si>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</si>
  <si>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</si>
  <si>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</si>
  <si>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</si>
  <si>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</si>
  <si>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</si>
  <si>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</si>
  <si>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</si>
  <si>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</si>
  <si>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</si>
  <si>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</si>
  <si>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</si>
  <si>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</si>
  <si>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</si>
  <si>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</si>
  <si>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</si>
  <si>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</si>
  <si>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</si>
  <si>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</si>
  <si>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</si>
  <si>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</si>
  <si>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</si>
  <si>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</si>
  <si>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</si>
  <si>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</si>
  <si>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</si>
  <si>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</si>
  <si>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</si>
  <si>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</si>
  <si>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</si>
  <si>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</si>
  <si>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</si>
  <si>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</si>
  <si>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</si>
  <si>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</si>
  <si>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</si>
  <si>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</si>
  <si>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</si>
  <si>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</si>
  <si>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</si>
  <si>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</si>
  <si>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</si>
  <si>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</si>
  <si>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</si>
  <si>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</si>
  <si>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</si>
  <si>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</si>
  <si>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</si>
  <si>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</si>
  <si>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</si>
  <si>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</si>
  <si>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</si>
  <si>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</si>
  <si>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</si>
  <si>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</si>
  <si>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</si>
  <si>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</si>
  <si>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</si>
  <si>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</si>
  <si>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</si>
  <si>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</si>
  <si>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</si>
  <si>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</si>
  <si>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</si>
  <si>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</si>
  <si>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</si>
  <si>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</si>
  <si>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</si>
  <si>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</si>
  <si>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</si>
  <si>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</si>
  <si>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</si>
  <si>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</si>
  <si>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</si>
  <si>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</si>
  <si>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</si>
  <si>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</si>
  <si>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</si>
  <si>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</si>
  <si>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</si>
  <si>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</si>
  <si>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</si>
  <si>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</si>
  <si>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</si>
  <si>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</si>
  <si>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</si>
  <si>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</si>
  <si>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</si>
  <si>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</si>
  <si>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</si>
  <si>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</si>
  <si>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</si>
  <si>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</si>
  <si>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</si>
  <si>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</si>
  <si>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</si>
  <si>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</si>
  <si>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</si>
  <si>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</si>
  <si>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</si>
  <si>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</si>
  <si>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</si>
  <si>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</si>
  <si>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</si>
  <si>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</si>
  <si>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</si>
  <si>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</si>
  <si>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</si>
  <si>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</si>
  <si>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</si>
  <si>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</si>
  <si>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</si>
  <si>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</si>
  <si>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</si>
  <si>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</si>
  <si>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</si>
  <si>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</si>
  <si>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</si>
  <si>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</si>
  <si>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</si>
  <si>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</si>
  <si>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</si>
  <si>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</si>
  <si>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</si>
  <si>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</si>
  <si>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</si>
  <si>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</si>
  <si>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</si>
  <si>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</si>
  <si>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</si>
  <si>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</si>
  <si>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</si>
  <si>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</si>
  <si>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</si>
  <si>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</si>
  <si>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</si>
  <si>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</si>
  <si>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</si>
  <si>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</si>
  <si>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</si>
  <si>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</si>
  <si>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</si>
  <si>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</si>
  <si>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</si>
  <si>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</si>
  <si>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</si>
  <si>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</si>
  <si>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</si>
  <si>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</si>
  <si>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</si>
  <si>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</si>
  <si>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</si>
  <si>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</si>
  <si>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</si>
  <si>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</si>
  <si>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</si>
  <si>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</si>
  <si>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</si>
  <si>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</si>
  <si>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</si>
  <si>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</si>
  <si>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</si>
  <si>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</si>
  <si>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</si>
  <si>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</si>
  <si>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</si>
  <si>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</si>
  <si>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</si>
  <si>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</si>
  <si>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</si>
  <si>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</si>
  <si>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</si>
  <si>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</si>
  <si>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</si>
  <si>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</si>
  <si>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</si>
  <si>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</si>
  <si>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</si>
  <si>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</si>
  <si>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</si>
  <si>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</si>
  <si>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</si>
  <si>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</si>
  <si>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</si>
  <si>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</si>
  <si>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</si>
  <si>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</si>
  <si>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</si>
  <si>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</si>
  <si>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</si>
  <si>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</si>
  <si>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</si>
  <si>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</si>
  <si>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</si>
  <si>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</si>
  <si>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</si>
  <si>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</si>
  <si>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</si>
  <si>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</si>
  <si>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</si>
  <si>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</si>
  <si>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</si>
  <si>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</si>
  <si>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</si>
  <si>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</si>
  <si>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</si>
  <si>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</si>
  <si>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</si>
  <si>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</si>
  <si>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</si>
  <si>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</si>
  <si>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</si>
  <si>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</si>
  <si>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</si>
  <si>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</si>
  <si>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</si>
  <si>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</si>
  <si>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</si>
  <si>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</si>
  <si>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</si>
  <si>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</si>
  <si>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</si>
  <si>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</si>
  <si>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</si>
  <si>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</si>
  <si>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</si>
  <si>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</si>
  <si>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</si>
  <si>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</si>
  <si>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</si>
  <si>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</si>
  <si>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</si>
  <si>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</si>
  <si>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</si>
  <si>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</si>
  <si>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</si>
  <si>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</si>
  <si>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</si>
  <si>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</si>
  <si>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</si>
  <si>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</si>
  <si>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</si>
  <si>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</si>
  <si>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</si>
  <si>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</si>
  <si>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</si>
  <si>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</si>
  <si>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</si>
  <si>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</si>
  <si>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</si>
  <si>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</si>
  <si>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</si>
  <si>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</si>
  <si>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</si>
  <si>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</si>
  <si>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</si>
  <si>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</si>
  <si>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</si>
  <si>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</si>
  <si>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</si>
  <si>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</si>
  <si>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</si>
  <si>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</si>
  <si>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</si>
  <si>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</si>
  <si>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</si>
  <si>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</si>
  <si>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</si>
  <si>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</si>
  <si>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</si>
  <si>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</si>
  <si>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</si>
  <si>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</si>
  <si>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</si>
  <si>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</si>
  <si>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</si>
  <si>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</si>
  <si>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</si>
  <si>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</si>
  <si>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</si>
  <si>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</si>
  <si>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</si>
  <si>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</si>
  <si>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</si>
  <si>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</si>
  <si>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</si>
  <si>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</si>
  <si>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</si>
  <si>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</si>
  <si>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</si>
  <si>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</si>
  <si>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</si>
  <si>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</si>
  <si>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</si>
  <si>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</si>
  <si>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</si>
  <si>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</si>
  <si>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</si>
  <si>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</si>
  <si>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</si>
  <si>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</si>
  <si>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</si>
  <si>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</si>
  <si>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</si>
  <si>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</si>
  <si>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</si>
  <si>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</si>
  <si>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</si>
  <si>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</si>
  <si>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</si>
  <si>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</si>
  <si>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</si>
  <si>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</si>
  <si>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</si>
  <si>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</si>
  <si>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</si>
  <si>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</si>
  <si>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</si>
  <si>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</si>
  <si>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</si>
  <si>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</si>
  <si>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</si>
  <si>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</si>
  <si>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</si>
  <si>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</si>
  <si>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</si>
  <si>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</si>
  <si>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</si>
  <si>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</si>
  <si>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</si>
  <si>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</si>
  <si>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</si>
  <si>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</si>
  <si>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</si>
  <si>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</si>
  <si>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</si>
  <si>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</si>
  <si>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</si>
  <si>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</si>
  <si>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</si>
  <si>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</si>
  <si>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</si>
  <si>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</si>
  <si>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</si>
  <si>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</si>
  <si>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</si>
  <si>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</si>
  <si>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</si>
  <si>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</si>
  <si>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</si>
  <si>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</si>
  <si>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</si>
  <si>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</si>
  <si>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</si>
  <si>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</si>
  <si>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</si>
  <si>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</si>
  <si>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</si>
  <si>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</si>
  <si>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</si>
  <si>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</si>
  <si>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</si>
  <si>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</si>
  <si>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</si>
  <si>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</si>
  <si>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</si>
  <si>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</si>
  <si>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</si>
  <si>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</si>
  <si>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</si>
  <si>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</si>
  <si>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</si>
  <si>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</si>
  <si>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</si>
  <si>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</si>
  <si>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</si>
  <si>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</si>
  <si>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</si>
  <si>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</si>
  <si>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</si>
  <si>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</si>
  <si>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</si>
  <si>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</si>
  <si>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</si>
  <si>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</si>
  <si>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</si>
  <si>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</si>
  <si>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</si>
  <si>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</si>
  <si>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</si>
  <si>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</si>
  <si>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</si>
  <si>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</si>
  <si>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</si>
  <si>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</si>
  <si>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</si>
  <si>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</si>
  <si>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</si>
  <si>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</si>
  <si>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</si>
  <si>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</si>
  <si>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</si>
  <si>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</si>
  <si>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</si>
  <si>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</si>
  <si>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</si>
  <si>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</si>
  <si>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</si>
  <si>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</si>
  <si>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</si>
  <si>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</si>
  <si>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</si>
  <si>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</si>
  <si>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</si>
  <si>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</si>
  <si>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</si>
  <si>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</si>
  <si>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</si>
  <si>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</si>
  <si>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</si>
  <si>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</si>
  <si>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</si>
  <si>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</si>
  <si>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</si>
  <si>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</si>
  <si>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</si>
  <si>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</si>
  <si>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</si>
  <si>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</si>
  <si>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</si>
  <si>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</si>
  <si>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</si>
  <si>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</si>
  <si>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</si>
  <si>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</si>
  <si>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</si>
  <si>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</si>
  <si>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</si>
  <si>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</si>
  <si>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</si>
  <si>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</si>
  <si>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</si>
  <si>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</si>
  <si>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</si>
  <si>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</si>
  <si>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</si>
  <si>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</si>
  <si>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</si>
  <si>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</si>
  <si>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</si>
  <si>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</si>
  <si>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</si>
  <si>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</si>
  <si>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</si>
  <si>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</si>
  <si>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</si>
  <si>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</si>
  <si>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</si>
  <si>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</si>
  <si>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</si>
  <si>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</si>
  <si>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</si>
  <si>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</si>
  <si>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</si>
  <si>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</si>
  <si>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</si>
  <si>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</si>
  <si>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</si>
  <si>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</si>
  <si>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</si>
  <si>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</si>
  <si>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</si>
  <si>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</si>
  <si>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</si>
  <si>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</si>
  <si>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</si>
  <si>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</si>
  <si>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</si>
  <si>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</si>
  <si>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</si>
  <si>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</si>
  <si>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</si>
  <si>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</si>
  <si>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</si>
  <si>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</si>
  <si>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</si>
  <si>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</si>
  <si>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</si>
  <si>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</si>
  <si>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</si>
  <si>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</si>
  <si>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</si>
  <si>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</si>
  <si>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</si>
  <si>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</si>
  <si>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</si>
  <si>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</si>
  <si>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</si>
  <si>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</si>
  <si>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</si>
  <si>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</si>
  <si>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</si>
  <si>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</si>
  <si>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</si>
  <si>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</si>
  <si>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</si>
  <si>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</si>
  <si>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</si>
  <si>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</si>
  <si>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</si>
  <si>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</si>
  <si>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</si>
  <si>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</si>
  <si>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</si>
  <si>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</si>
  <si>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</si>
  <si>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</si>
  <si>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</si>
  <si>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</si>
  <si>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</si>
  <si>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</si>
  <si>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</si>
  <si>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</si>
  <si>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</si>
  <si>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</si>
  <si>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</si>
  <si>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</si>
  <si>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</si>
  <si>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</si>
  <si>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</si>
  <si>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</si>
  <si>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</si>
  <si>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</si>
  <si>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</si>
  <si>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</si>
  <si>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</si>
  <si>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</si>
  <si>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</si>
  <si>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</si>
  <si>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</si>
  <si>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</si>
  <si>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</si>
  <si>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</si>
  <si>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</si>
  <si>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</si>
  <si>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</si>
  <si>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</si>
  <si>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</si>
  <si>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</si>
  <si>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</si>
  <si>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</si>
  <si>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</si>
  <si>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</si>
  <si>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</si>
  <si>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</si>
  <si>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</si>
  <si>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</si>
  <si>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</si>
  <si>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</si>
  <si>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</si>
  <si>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</si>
  <si>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</si>
  <si>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</si>
  <si>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</si>
  <si>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</si>
  <si>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</si>
  <si>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</si>
  <si>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</si>
  <si>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</si>
  <si>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</si>
  <si>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</si>
  <si>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</si>
  <si>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</si>
  <si>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</si>
  <si>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</si>
  <si>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</si>
  <si>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</si>
  <si>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</si>
  <si>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</si>
  <si>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</si>
  <si>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</si>
  <si>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</si>
  <si>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</si>
  <si>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</si>
  <si>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</si>
  <si>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</si>
  <si>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</si>
  <si>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</si>
  <si>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</si>
  <si>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</si>
  <si>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</si>
  <si>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</si>
  <si>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</si>
  <si>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</si>
  <si>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</si>
  <si>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</si>
  <si>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</si>
  <si>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</si>
  <si>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</si>
  <si>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</si>
  <si>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</si>
  <si>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</si>
  <si>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</si>
  <si>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</si>
  <si>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</si>
  <si>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</si>
  <si>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</si>
  <si>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</si>
  <si>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</si>
  <si>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</si>
  <si>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</si>
  <si>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</si>
  <si>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</si>
  <si>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</si>
  <si>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</si>
  <si>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</si>
  <si>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</si>
  <si>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</si>
  <si>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</si>
  <si>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</si>
  <si>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</si>
  <si>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</si>
  <si>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</si>
  <si>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</si>
  <si>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</si>
  <si>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</si>
  <si>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</si>
  <si>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</si>
  <si>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</si>
  <si>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</si>
  <si>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</si>
  <si>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</si>
  <si>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</si>
  <si>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</si>
  <si>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</si>
  <si>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</si>
  <si>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</si>
  <si>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</si>
  <si>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</si>
  <si>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</si>
  <si>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</si>
  <si>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</si>
  <si>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</si>
  <si>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</si>
  <si>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</si>
  <si>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</si>
  <si>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</si>
  <si>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</si>
  <si>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</si>
  <si>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</si>
  <si>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</si>
  <si>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</si>
  <si>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</si>
  <si>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</si>
  <si>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</si>
  <si>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</si>
  <si>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</si>
  <si>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</si>
  <si>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</si>
  <si>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</si>
  <si>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</si>
  <si>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</si>
  <si>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</si>
  <si>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</si>
  <si>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</si>
  <si>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</si>
  <si>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</si>
  <si>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</si>
  <si>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</si>
  <si>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</si>
  <si>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</si>
  <si>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</si>
  <si>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</si>
  <si>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</si>
  <si>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</si>
  <si>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</si>
  <si>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</si>
  <si>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</si>
  <si>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</si>
  <si>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</si>
  <si>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</si>
  <si>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</si>
  <si>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</si>
  <si>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</si>
  <si>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</si>
  <si>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</si>
  <si>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</si>
  <si>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</si>
  <si>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</si>
  <si>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</si>
  <si>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</si>
  <si>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</si>
  <si>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</si>
  <si>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</si>
  <si>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</si>
  <si>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</si>
  <si>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</si>
  <si>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</si>
  <si>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</si>
  <si>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</si>
  <si>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</si>
  <si>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</si>
  <si>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</si>
  <si>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</si>
  <si>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</si>
  <si>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</si>
  <si>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</si>
  <si>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</si>
  <si>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</si>
  <si>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</si>
  <si>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</si>
  <si>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</si>
  <si>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</si>
  <si>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</si>
  <si>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</si>
  <si>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</si>
  <si>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</si>
  <si>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</si>
  <si>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</si>
  <si>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</si>
  <si>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</si>
  <si>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</si>
  <si>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</si>
  <si>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</si>
  <si>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</si>
  <si>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</si>
  <si>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</si>
  <si>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</si>
  <si>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</si>
  <si>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</si>
  <si>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</si>
  <si>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</si>
  <si>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</si>
  <si>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</si>
  <si>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</si>
  <si>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</si>
  <si>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</si>
  <si>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</si>
  <si>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</si>
  <si>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</si>
  <si>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</si>
  <si>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</si>
  <si>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</si>
  <si>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</si>
  <si>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</si>
  <si>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</si>
  <si>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</si>
  <si>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</si>
  <si>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</si>
  <si>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</si>
  <si>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</si>
  <si>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</si>
  <si>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</si>
  <si>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</si>
  <si>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</si>
  <si>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</si>
  <si>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</si>
  <si>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</si>
  <si>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</si>
  <si>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</si>
  <si>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</si>
  <si>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</si>
  <si>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</si>
  <si>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</si>
  <si>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</si>
  <si>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</si>
  <si>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</si>
  <si>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</si>
  <si>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</si>
  <si>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</si>
  <si>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</si>
  <si>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</si>
  <si>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</si>
  <si>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</si>
  <si>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</si>
  <si>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</si>
  <si>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</si>
  <si>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</si>
  <si>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</si>
  <si>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</si>
  <si>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</si>
  <si>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</si>
  <si>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</si>
  <si>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</si>
  <si>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</si>
  <si>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</si>
  <si>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</si>
  <si>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</si>
  <si>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</si>
  <si>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</si>
  <si>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</si>
  <si>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</si>
  <si>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</si>
  <si>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</si>
  <si>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</si>
  <si>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</si>
  <si>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</si>
  <si>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</si>
  <si>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</si>
  <si>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</si>
  <si>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</si>
  <si>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</si>
  <si>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</si>
  <si>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</si>
  <si>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</si>
  <si>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</si>
  <si>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</si>
  <si>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</si>
  <si>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</si>
  <si>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</si>
  <si>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</si>
  <si>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</si>
  <si>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</si>
  <si>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</si>
  <si>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</si>
  <si>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</si>
  <si>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</si>
  <si>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</si>
  <si>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</si>
  <si>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</si>
  <si>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</si>
  <si>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</si>
  <si>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</si>
  <si>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</si>
  <si>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</si>
  <si>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</si>
  <si>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</si>
  <si>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</si>
  <si>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</si>
  <si>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</si>
  <si>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</si>
  <si>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</si>
  <si>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</si>
  <si>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</si>
  <si>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</si>
  <si>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</si>
  <si>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</si>
  <si>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</si>
  <si>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</si>
  <si>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</si>
  <si>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</si>
  <si>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</si>
  <si>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</si>
  <si>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</si>
  <si>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</si>
  <si>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</si>
  <si>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</si>
  <si>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</si>
  <si>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</si>
  <si>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</si>
  <si>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</si>
  <si>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</si>
  <si>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</si>
  <si>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</si>
  <si>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</si>
  <si>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</si>
  <si>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</si>
  <si>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</si>
  <si>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</si>
  <si>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</si>
  <si>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</si>
  <si>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</si>
  <si>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</si>
  <si>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</si>
  <si>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</si>
  <si>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</si>
  <si>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</si>
  <si>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</si>
  <si>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</si>
  <si>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</si>
  <si>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</si>
  <si>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</si>
  <si>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</si>
  <si>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</si>
  <si>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</si>
  <si>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</si>
  <si>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</si>
  <si>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</si>
  <si>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</si>
  <si>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</si>
  <si>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</si>
  <si>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</si>
  <si>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</si>
  <si>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</si>
  <si>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</si>
  <si>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</si>
  <si>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</si>
  <si>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</si>
  <si>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</si>
  <si>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</si>
  <si>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</si>
  <si>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</si>
  <si>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</si>
  <si>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</si>
  <si>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</si>
  <si>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</si>
  <si>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</si>
  <si>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</si>
  <si>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</si>
  <si>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</si>
  <si>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</si>
  <si>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</si>
  <si>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</si>
  <si>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</si>
  <si>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</si>
  <si>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</si>
  <si>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</si>
  <si>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</si>
  <si>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</si>
  <si>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</si>
  <si>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</si>
  <si>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</si>
  <si>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</si>
  <si>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</si>
  <si>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</si>
  <si>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</si>
  <si>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</si>
  <si>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</si>
  <si>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</si>
  <si>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</si>
  <si>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</si>
  <si>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</si>
  <si>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</si>
  <si>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</si>
  <si>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</si>
  <si>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</si>
  <si>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</si>
  <si>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</si>
  <si>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</si>
  <si>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</si>
  <si>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</si>
  <si>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</si>
  <si>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</si>
  <si>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</si>
  <si>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</si>
  <si>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</si>
  <si>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</si>
  <si>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</si>
  <si>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</si>
  <si>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</si>
  <si>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</si>
  <si>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</si>
  <si>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</si>
  <si>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</si>
  <si>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</si>
  <si>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</si>
  <si>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</si>
  <si>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</si>
  <si>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</si>
  <si>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</si>
  <si>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</si>
  <si>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</si>
  <si>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</si>
  <si>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</si>
  <si>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</si>
  <si>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</si>
  <si>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</si>
  <si>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</si>
  <si>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</si>
  <si>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</si>
  <si>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</si>
  <si>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</si>
  <si>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</si>
  <si>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</si>
  <si>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</si>
  <si>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</si>
  <si>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</si>
  <si>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</si>
  <si>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</si>
  <si>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</si>
  <si>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</si>
  <si>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</si>
  <si>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</si>
  <si>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</si>
  <si>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</si>
  <si>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</si>
  <si>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</si>
  <si>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</si>
  <si>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</si>
  <si>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</si>
  <si>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</si>
  <si>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</si>
  <si>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</si>
  <si>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</si>
  <si>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</si>
  <si>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</si>
  <si>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</si>
  <si>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</si>
  <si>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</si>
  <si>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</si>
  <si>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</si>
  <si>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</si>
  <si>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</si>
  <si>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</si>
  <si>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</si>
  <si>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</si>
  <si>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</si>
  <si>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</si>
  <si>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</si>
  <si>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</si>
  <si>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</si>
  <si>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</si>
  <si>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</si>
  <si>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</si>
  <si>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</si>
  <si>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</si>
  <si>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</si>
  <si>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</si>
  <si>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</si>
  <si>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</si>
  <si>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</si>
  <si>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</si>
  <si>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</si>
  <si>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</si>
  <si>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</si>
  <si>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</si>
  <si>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</si>
  <si>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</si>
  <si>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</si>
  <si>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</si>
  <si>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</si>
  <si>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</si>
  <si>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</si>
  <si>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</si>
  <si>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</si>
  <si>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</si>
  <si>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</si>
  <si>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</si>
  <si>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</si>
  <si>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</si>
  <si>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</si>
  <si>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</si>
  <si>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</si>
  <si>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</si>
  <si>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</si>
  <si>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</si>
  <si>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</si>
  <si>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</si>
  <si>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</si>
  <si>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</si>
  <si>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</si>
  <si>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</si>
  <si>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</si>
  <si>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</si>
  <si>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</si>
  <si>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</si>
  <si>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</si>
  <si>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</si>
  <si>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</si>
  <si>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</si>
  <si>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</si>
  <si>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</si>
  <si>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</si>
  <si>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</si>
  <si>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</si>
  <si>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</si>
  <si>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</si>
  <si>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</si>
  <si>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</si>
  <si>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</si>
  <si>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</si>
  <si>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</si>
  <si>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</si>
  <si>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</si>
  <si>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</si>
  <si>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</si>
  <si>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</si>
  <si>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</si>
  <si>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</si>
  <si>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</si>
  <si>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</si>
  <si>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</si>
  <si>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</si>
  <si>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</si>
  <si>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</si>
  <si>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</si>
  <si>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</si>
  <si>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</si>
  <si>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</si>
  <si>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</si>
  <si>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</si>
  <si>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</si>
  <si>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</si>
  <si>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</si>
  <si>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</si>
  <si>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</si>
  <si>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</si>
  <si>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</si>
  <si>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</si>
  <si>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</si>
  <si>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</si>
  <si>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</si>
  <si>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</si>
  <si>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</si>
  <si>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</si>
  <si>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</si>
  <si>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</si>
  <si>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</si>
  <si>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</si>
  <si>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</si>
  <si>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</si>
  <si>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</si>
  <si>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</si>
  <si>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</si>
  <si>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</si>
  <si>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</si>
  <si>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</si>
  <si>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</si>
  <si>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</si>
  <si>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</si>
  <si>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</si>
  <si>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</si>
  <si>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</si>
  <si>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</si>
  <si>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</si>
  <si>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</si>
  <si>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</si>
  <si>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</si>
  <si>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</si>
  <si>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</si>
  <si>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</si>
  <si>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</si>
  <si>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</si>
  <si>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</si>
  <si>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</si>
  <si>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</si>
  <si>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</si>
  <si>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</si>
  <si>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</si>
  <si>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</si>
  <si>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</si>
  <si>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</si>
  <si>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</si>
  <si>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</si>
  <si>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</si>
  <si>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</si>
  <si>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</si>
  <si>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</si>
  <si>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</si>
  <si>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</si>
  <si>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</si>
  <si>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</si>
  <si>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</si>
  <si>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</si>
  <si>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</si>
  <si>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</si>
  <si>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</si>
  <si>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</si>
  <si>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</si>
  <si>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</si>
  <si>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</si>
  <si>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</si>
  <si>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</si>
  <si>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</si>
  <si>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</si>
  <si>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</si>
  <si>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</si>
  <si>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</si>
  <si>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</si>
  <si>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</si>
  <si>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</si>
  <si>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</si>
  <si>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</si>
  <si>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</si>
  <si>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</si>
  <si>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</si>
  <si>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</si>
  <si>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</si>
  <si>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</si>
  <si>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</si>
  <si>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</si>
  <si>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</si>
  <si>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</si>
  <si>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</si>
  <si>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</si>
  <si>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</si>
  <si>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</si>
  <si>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</si>
  <si>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</si>
  <si>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</si>
  <si>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</si>
  <si>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</si>
  <si>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</si>
  <si>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</si>
  <si>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</si>
  <si>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</si>
  <si>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</si>
  <si>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</si>
  <si>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</si>
  <si>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</si>
  <si>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</si>
  <si>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</si>
  <si>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</si>
  <si>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</si>
  <si>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</si>
  <si>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</si>
  <si>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</si>
  <si>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</si>
  <si>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</si>
  <si>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</si>
  <si>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</si>
  <si>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</si>
  <si>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</si>
  <si>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</si>
  <si>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</si>
  <si>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</si>
  <si>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</si>
  <si>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</si>
  <si>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</si>
  <si>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</si>
  <si>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</si>
  <si>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</si>
  <si>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</si>
  <si>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</si>
  <si>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</si>
  <si>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</si>
  <si>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</si>
  <si>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</si>
  <si>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</si>
  <si>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</si>
  <si>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</si>
  <si>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</si>
  <si>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</si>
  <si>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</si>
  <si>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</si>
  <si>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</si>
  <si>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</si>
  <si>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</si>
  <si>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</si>
  <si>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</si>
  <si>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</si>
  <si>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</si>
  <si>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</si>
  <si>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</si>
  <si>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</si>
  <si>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</si>
  <si>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</si>
  <si>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</si>
  <si>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</si>
  <si>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</si>
  <si>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</si>
  <si>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</si>
  <si>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</si>
  <si>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</si>
  <si>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</si>
  <si>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</si>
  <si>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</si>
  <si>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</si>
  <si>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</si>
  <si>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</si>
  <si>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</si>
  <si>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</si>
  <si>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</si>
  <si>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</si>
  <si>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</si>
  <si>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</si>
  <si>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</si>
  <si>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</si>
  <si>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</si>
  <si>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</si>
  <si>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</si>
  <si>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</si>
  <si>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</si>
  <si>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</si>
  <si>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</si>
  <si>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</si>
  <si>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</si>
  <si>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</si>
  <si>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</si>
  <si>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</si>
  <si>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</si>
  <si>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</si>
  <si>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</si>
  <si>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</si>
  <si>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</si>
  <si>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</si>
  <si>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</si>
  <si>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</si>
  <si>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</si>
  <si>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</si>
  <si>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</si>
  <si>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</si>
  <si>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</si>
  <si>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</si>
  <si>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</si>
  <si>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</si>
  <si>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</si>
  <si>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</si>
  <si>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</si>
  <si>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</si>
  <si>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</si>
  <si>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</si>
  <si>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</si>
  <si>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</si>
  <si>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</si>
  <si>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</si>
  <si>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</si>
  <si>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</si>
  <si>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</si>
  <si>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</si>
  <si>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</si>
  <si>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</si>
  <si>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</si>
  <si>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</si>
  <si>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</si>
  <si>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</si>
  <si>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</si>
  <si>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</si>
  <si>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</si>
  <si>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</si>
  <si>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</si>
  <si>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</si>
  <si>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</si>
  <si>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</si>
  <si>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</si>
  <si>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</si>
  <si>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</si>
  <si>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</si>
  <si>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</si>
  <si>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</si>
  <si>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</si>
  <si>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</si>
  <si>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</si>
  <si>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</si>
  <si>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</si>
  <si>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</si>
  <si>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</si>
  <si>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</si>
  <si>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</si>
  <si>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</si>
  <si>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</si>
  <si>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</si>
  <si>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</si>
  <si>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</si>
  <si>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</si>
  <si>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</si>
  <si>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</si>
  <si>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</si>
  <si>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</si>
  <si>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</si>
  <si>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</si>
  <si>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</si>
  <si>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</si>
  <si>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</si>
  <si>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</si>
  <si>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</si>
  <si>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</si>
  <si>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</si>
  <si>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</si>
  <si>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</si>
  <si>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</si>
  <si>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</si>
  <si>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</si>
  <si>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</si>
  <si>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</si>
  <si>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</si>
  <si>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</si>
  <si>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</si>
  <si>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</si>
  <si>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</si>
  <si>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</si>
  <si>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</si>
  <si>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</si>
  <si>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</si>
  <si>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</si>
  <si>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</si>
  <si>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</si>
  <si>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</si>
  <si>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</si>
  <si>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</si>
  <si>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</si>
  <si>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</si>
  <si>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</si>
  <si>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</si>
  <si>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</si>
  <si>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</si>
  <si>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</si>
  <si>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</si>
  <si>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</si>
  <si>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</si>
  <si>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</si>
  <si>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</si>
  <si>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</si>
  <si>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</si>
  <si>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</si>
  <si>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</si>
  <si>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</si>
  <si>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</si>
  <si>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</si>
  <si>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</si>
  <si>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</si>
  <si>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</si>
  <si>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</si>
  <si>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</si>
  <si>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</si>
  <si>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</si>
  <si>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</si>
  <si>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</si>
  <si>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</si>
  <si>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</si>
  <si>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</si>
  <si>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</si>
  <si>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</si>
  <si>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</si>
  <si>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</si>
  <si>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</si>
  <si>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</si>
  <si>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</si>
  <si>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</si>
  <si>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</si>
  <si>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</si>
  <si>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</si>
  <si>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</si>
  <si>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</si>
  <si>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</si>
  <si>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</si>
  <si>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</si>
  <si>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</si>
  <si>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</si>
  <si>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</si>
  <si>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</si>
  <si>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</si>
  <si>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</si>
  <si>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</si>
  <si>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</si>
  <si>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</si>
  <si>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</si>
  <si>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</si>
  <si>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</si>
  <si>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</si>
  <si>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</si>
  <si>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</si>
  <si>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</si>
  <si>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</si>
  <si>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</si>
  <si>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</si>
  <si>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</si>
  <si>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</si>
  <si>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</si>
  <si>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</si>
  <si>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</si>
  <si>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</si>
  <si>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</si>
  <si>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</si>
  <si>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</si>
  <si>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</si>
  <si>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</si>
  <si>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</si>
  <si>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</si>
  <si>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</si>
  <si>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</si>
  <si>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</si>
  <si>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</si>
  <si>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</si>
  <si>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</si>
  <si>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</si>
  <si>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</si>
  <si>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</si>
  <si>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</si>
  <si>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</si>
  <si>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</si>
  <si>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</si>
  <si>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</si>
  <si>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</si>
  <si>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</si>
  <si>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</si>
  <si>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</si>
  <si>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</si>
  <si>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</si>
  <si>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</si>
  <si>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</si>
  <si>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</si>
  <si>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</si>
  <si>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</si>
  <si>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</si>
  <si>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</si>
  <si>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</si>
  <si>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</si>
  <si>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</si>
  <si>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</si>
  <si>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</si>
  <si>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</si>
  <si>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</si>
  <si>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</si>
  <si>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</si>
  <si>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</si>
  <si>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</si>
  <si>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</si>
  <si>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</si>
  <si>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</si>
  <si>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</si>
  <si>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</si>
  <si>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</si>
  <si>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</si>
  <si>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</si>
  <si>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</si>
  <si>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</si>
  <si>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</si>
  <si>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</si>
  <si>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</si>
  <si>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</si>
  <si>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</si>
  <si>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</si>
  <si>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</si>
  <si>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</si>
  <si>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</si>
  <si>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</si>
  <si>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</si>
  <si>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</si>
  <si>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</si>
  <si>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</si>
  <si>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</si>
  <si>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</si>
  <si>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</si>
  <si>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</si>
  <si>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</si>
  <si>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</si>
  <si>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</si>
  <si>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</si>
  <si>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</si>
  <si>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</si>
  <si>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</si>
  <si>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</si>
  <si>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</si>
  <si>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</si>
  <si>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</si>
  <si>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</si>
  <si>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</si>
  <si>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</si>
  <si>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</si>
  <si>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</si>
  <si>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</si>
  <si>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</si>
  <si>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</si>
  <si>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</si>
  <si>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</si>
  <si>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</si>
  <si>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</si>
  <si>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</si>
  <si>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</si>
  <si>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</si>
  <si>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</si>
  <si>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</si>
  <si>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</si>
  <si>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</si>
  <si>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</si>
  <si>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</si>
  <si>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</si>
  <si>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</si>
  <si>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</si>
  <si>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</si>
  <si>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</si>
  <si>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</si>
  <si>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</si>
  <si>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</si>
  <si>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</si>
  <si>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</si>
  <si>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</si>
  <si>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</si>
  <si>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</si>
  <si>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</si>
  <si>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</si>
  <si>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</si>
  <si>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</si>
  <si>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</si>
  <si>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</si>
  <si>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</si>
  <si>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</si>
  <si>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</si>
  <si>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</si>
  <si>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</si>
  <si>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</si>
  <si>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</si>
  <si>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</si>
  <si>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</si>
  <si>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</si>
  <si>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</si>
  <si>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</si>
  <si>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</si>
  <si>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</si>
  <si>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</si>
  <si>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</si>
  <si>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</si>
  <si>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</si>
  <si>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</si>
  <si>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</si>
  <si>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</si>
  <si>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</si>
  <si>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</si>
  <si>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</si>
  <si>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</si>
  <si>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</si>
  <si>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</si>
  <si>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</si>
  <si>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</si>
  <si>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</si>
  <si>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</si>
  <si>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</si>
  <si>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</si>
  <si>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</si>
  <si>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</si>
  <si>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</si>
  <si>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</si>
  <si>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</si>
  <si>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</si>
  <si>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</si>
  <si>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</si>
  <si>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</si>
  <si>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</si>
  <si>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</si>
  <si>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</si>
  <si>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</si>
  <si>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</si>
  <si>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</si>
  <si>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</si>
  <si>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</si>
  <si>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</si>
  <si>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</si>
  <si>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</si>
  <si>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</si>
  <si>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</si>
  <si>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</si>
  <si>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</si>
  <si>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</si>
  <si>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</si>
  <si>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</si>
  <si>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</si>
  <si>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</si>
  <si>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</si>
  <si>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</si>
  <si>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</si>
  <si>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</si>
  <si>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</si>
  <si>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</si>
  <si>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</si>
  <si>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</si>
  <si>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</si>
  <si>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</si>
  <si>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</si>
  <si>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</si>
  <si>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</si>
  <si>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</si>
  <si>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</si>
  <si>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</si>
  <si>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</si>
  <si>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</si>
  <si>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</si>
  <si>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</si>
  <si>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</si>
  <si>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</si>
  <si>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</si>
  <si>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</si>
  <si>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</si>
  <si>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</si>
  <si>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</si>
  <si>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</si>
  <si>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</si>
  <si>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</si>
  <si>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</si>
  <si>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</si>
  <si>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</si>
  <si>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</si>
  <si>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</si>
  <si>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</si>
  <si>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</si>
  <si>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</si>
  <si>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</si>
  <si>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</si>
  <si>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</si>
  <si>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</si>
  <si>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</si>
  <si>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</si>
  <si>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</si>
  <si>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</si>
  <si>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</si>
  <si>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</si>
  <si>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</si>
  <si>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</si>
  <si>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</si>
  <si>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</si>
  <si>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</si>
  <si>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</si>
  <si>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</si>
  <si>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</si>
  <si>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</si>
  <si>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</si>
  <si>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</si>
  <si>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</si>
  <si>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</si>
  <si>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</si>
  <si>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</si>
  <si>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</si>
  <si>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</si>
  <si>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</si>
  <si>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</si>
  <si>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</si>
  <si>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</si>
  <si>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</si>
  <si>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</si>
  <si>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</si>
  <si>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</si>
  <si>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</si>
  <si>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</si>
  <si>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</si>
  <si>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</si>
  <si>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</si>
  <si>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</si>
  <si>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</si>
  <si>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</si>
  <si>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</si>
  <si>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</si>
  <si>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</si>
  <si>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</si>
  <si>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</si>
  <si>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</si>
  <si>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</si>
  <si>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</si>
  <si>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</si>
  <si>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</si>
  <si>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</si>
  <si>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</si>
  <si>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</si>
  <si>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</si>
  <si>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</si>
  <si>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</si>
  <si>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</si>
  <si>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</si>
  <si>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</si>
  <si>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</si>
  <si>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</si>
  <si>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</si>
  <si>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</si>
  <si>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</si>
  <si>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</si>
  <si>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</si>
  <si>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</si>
  <si>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</si>
  <si>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</si>
  <si>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</si>
  <si>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</si>
  <si>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</si>
  <si>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</si>
  <si>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</si>
  <si>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</si>
  <si>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</si>
  <si>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</si>
  <si>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</si>
  <si>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</si>
  <si>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</si>
  <si>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</si>
  <si>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</si>
  <si>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</si>
  <si>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</si>
  <si>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</si>
  <si>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</si>
  <si>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</si>
  <si>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</si>
  <si>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</si>
  <si>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</si>
  <si>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</si>
  <si>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</si>
  <si>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</si>
  <si>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</si>
  <si>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</si>
  <si>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</si>
  <si>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</si>
  <si>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</si>
  <si>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</si>
  <si>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</si>
  <si>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</si>
  <si>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</si>
  <si>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</si>
  <si>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</si>
  <si>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</si>
  <si>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</si>
  <si>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</si>
  <si>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</si>
  <si>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</si>
  <si>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</si>
  <si>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</si>
  <si>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</si>
  <si>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</si>
  <si>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</si>
  <si>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</si>
  <si>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</si>
  <si>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</si>
  <si>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</si>
  <si>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</si>
  <si>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</si>
  <si>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</si>
  <si>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</si>
  <si>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</si>
  <si>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</si>
  <si>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</si>
  <si>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</si>
  <si>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</si>
  <si>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</si>
  <si>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</si>
  <si>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</si>
  <si>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</si>
  <si>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</si>
  <si>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</si>
  <si>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</si>
  <si>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</si>
  <si>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</si>
  <si>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</si>
  <si>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</si>
  <si>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</si>
  <si>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</si>
  <si>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</si>
  <si>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</si>
  <si>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</si>
  <si>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</si>
  <si>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</si>
  <si>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</si>
  <si>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</si>
  <si>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</si>
  <si>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</si>
  <si>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</si>
  <si>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</si>
  <si>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</si>
  <si>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</si>
  <si>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</si>
  <si>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</si>
  <si>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</si>
  <si>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</si>
  <si>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</si>
  <si>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</si>
  <si>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</si>
  <si>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</si>
  <si>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</si>
  <si>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</si>
  <si>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</si>
  <si>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</si>
  <si>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</si>
  <si>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</si>
  <si>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</si>
  <si>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</si>
  <si>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</si>
  <si>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</si>
  <si>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</si>
  <si>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</si>
  <si>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</si>
  <si>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</si>
  <si>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</si>
  <si>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</si>
  <si>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</si>
  <si>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</si>
  <si>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</si>
  <si>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</si>
  <si>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</si>
  <si>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</si>
  <si>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</si>
  <si>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</si>
  <si>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</si>
  <si>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</si>
  <si>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</si>
  <si>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</si>
  <si>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</si>
  <si>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</si>
  <si>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</si>
  <si>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</si>
  <si>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</si>
  <si>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</si>
  <si>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</si>
  <si>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</si>
  <si>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</si>
  <si>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</si>
  <si>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</si>
  <si>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</si>
  <si>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</si>
  <si>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</si>
  <si>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</si>
  <si>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</si>
  <si>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</si>
  <si>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</si>
  <si>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</si>
  <si>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</si>
  <si>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</si>
  <si>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</si>
  <si>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</si>
  <si>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</si>
  <si>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</si>
  <si>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</si>
  <si>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</si>
  <si>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</si>
  <si>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</si>
  <si>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</si>
  <si>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</si>
  <si>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</si>
  <si>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</si>
  <si>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</si>
  <si>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</si>
  <si>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</si>
  <si>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</si>
  <si>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</si>
  <si>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</si>
  <si>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</si>
  <si>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</si>
  <si>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</si>
  <si>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</si>
  <si>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</si>
  <si>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</si>
  <si>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</si>
  <si>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</si>
  <si>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</si>
  <si>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</si>
  <si>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</si>
  <si>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</si>
  <si>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</si>
  <si>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</si>
  <si>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</si>
  <si>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</si>
  <si>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</si>
  <si>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</si>
  <si>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</si>
  <si>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</si>
  <si>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</si>
  <si>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</si>
  <si>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</si>
  <si>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</si>
  <si>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</si>
  <si>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</si>
  <si>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</si>
  <si>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</si>
  <si>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</si>
  <si>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</si>
  <si>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</si>
  <si>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</si>
  <si>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</si>
  <si>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</si>
  <si>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</si>
  <si>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</si>
  <si>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</si>
  <si>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</si>
  <si>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</si>
  <si>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</si>
  <si>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</si>
  <si>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</si>
  <si>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</si>
  <si>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</si>
  <si>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</si>
  <si>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</si>
  <si>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</si>
  <si>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</si>
  <si>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</si>
  <si>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</si>
  <si>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</si>
  <si>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</si>
  <si>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</si>
  <si>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</si>
  <si>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</si>
  <si>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</si>
  <si>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</si>
  <si>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</si>
  <si>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</si>
  <si>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</si>
  <si>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</si>
  <si>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</si>
  <si>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</si>
  <si>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</si>
  <si>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</si>
  <si>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</si>
  <si>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</si>
  <si>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</si>
  <si>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</si>
  <si>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</si>
  <si>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</si>
  <si>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</si>
  <si>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</si>
  <si>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</si>
  <si>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</si>
  <si>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</si>
  <si>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</si>
  <si>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</si>
  <si>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</si>
  <si>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</si>
  <si>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</si>
  <si>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</si>
  <si>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</si>
  <si>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</si>
  <si>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</si>
  <si>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</si>
  <si>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</si>
  <si>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</si>
  <si>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</si>
  <si>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</si>
  <si>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</si>
  <si>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</si>
  <si>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</si>
  <si>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</si>
  <si>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</si>
  <si>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</si>
  <si>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</si>
  <si>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</si>
  <si>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</si>
  <si>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</si>
  <si>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</si>
  <si>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</si>
  <si>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</si>
  <si>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</si>
  <si>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</si>
  <si>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</si>
  <si>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</si>
  <si>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</si>
  <si>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</si>
  <si>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</si>
  <si>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</si>
  <si>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</si>
  <si>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</si>
  <si>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</si>
  <si>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</si>
  <si>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</si>
  <si>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</si>
  <si>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</si>
  <si>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</si>
  <si>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</si>
  <si>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</si>
  <si>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</si>
  <si>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</si>
  <si>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</si>
  <si>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</si>
  <si>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</si>
  <si>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</si>
  <si>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</si>
  <si>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</si>
  <si>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</si>
  <si>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</si>
  <si>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</si>
  <si>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</si>
  <si>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</si>
  <si>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</si>
  <si>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</si>
  <si>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</si>
  <si>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</si>
  <si>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</si>
  <si>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</si>
  <si>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</si>
  <si>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</si>
  <si>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</si>
  <si>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</si>
  <si>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</si>
  <si>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</si>
  <si>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</si>
  <si>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</si>
  <si>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</si>
  <si>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</si>
  <si>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</si>
  <si>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</si>
  <si>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</si>
  <si>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</si>
  <si>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</si>
  <si>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</si>
  <si>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</si>
  <si>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</si>
  <si>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</si>
  <si>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</si>
  <si>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</si>
  <si>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</si>
  <si>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</si>
  <si>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</si>
  <si>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</si>
  <si>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</si>
  <si>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</si>
  <si>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</si>
  <si>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</si>
  <si>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</si>
  <si>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</si>
  <si>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</si>
  <si>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</si>
  <si>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</si>
  <si>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</si>
  <si>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</si>
  <si>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</si>
  <si>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</si>
  <si>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</si>
  <si>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</si>
  <si>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</si>
  <si>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</si>
  <si>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</si>
  <si>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</si>
  <si>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</si>
  <si>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</si>
  <si>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</si>
  <si>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</si>
  <si>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</si>
  <si>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</si>
  <si>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</si>
  <si>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</si>
  <si>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</si>
  <si>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</si>
  <si>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</si>
  <si>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</si>
  <si>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</si>
  <si>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</si>
  <si>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</si>
  <si>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</si>
  <si>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</si>
  <si>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</si>
  <si>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</si>
  <si>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</si>
  <si>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</si>
  <si>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</si>
  <si>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</si>
  <si>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</si>
  <si>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</si>
  <si>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</si>
  <si>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</si>
  <si>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</si>
  <si>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</si>
  <si>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</si>
  <si>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</si>
  <si>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</si>
  <si>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</si>
  <si>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</si>
  <si>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</si>
  <si>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</si>
  <si>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</si>
  <si>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</si>
  <si>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</si>
  <si>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</si>
  <si>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</si>
  <si>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</si>
  <si>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</si>
  <si>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</si>
  <si>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</si>
  <si>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</si>
  <si>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</si>
  <si>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</si>
  <si>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</si>
  <si>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</si>
  <si>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</si>
  <si>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</si>
  <si>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</si>
  <si>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</si>
  <si>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</si>
  <si>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</si>
  <si>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</si>
  <si>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</si>
  <si>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</si>
  <si>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</si>
  <si>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</si>
  <si>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</si>
  <si>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</si>
  <si>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</si>
  <si>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</si>
  <si>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</si>
  <si>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</si>
  <si>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</si>
  <si>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</si>
  <si>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</si>
  <si>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</si>
  <si>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</si>
  <si>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</si>
  <si>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</si>
  <si>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</si>
  <si>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</si>
  <si>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</si>
  <si>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</si>
  <si>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</si>
  <si>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</si>
  <si>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</si>
  <si>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</si>
  <si>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</si>
  <si>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</si>
  <si>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</si>
  <si>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</si>
  <si>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</si>
  <si>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</si>
  <si>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</si>
  <si>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</si>
  <si>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</si>
  <si>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</si>
  <si>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</si>
  <si>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</si>
  <si>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</si>
  <si>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</si>
  <si>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</si>
  <si>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</si>
  <si>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</si>
  <si>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</si>
  <si>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</si>
  <si>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</si>
  <si>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</si>
  <si>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</si>
  <si>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</si>
  <si>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</si>
  <si>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</si>
  <si>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</si>
  <si>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</si>
  <si>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</si>
  <si>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</si>
  <si>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</si>
  <si>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</si>
  <si>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</si>
  <si>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</si>
  <si>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</si>
  <si>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</si>
  <si>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</si>
  <si>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</si>
  <si>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</si>
  <si>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</si>
  <si>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</si>
  <si>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</si>
  <si>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</si>
  <si>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</si>
  <si>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</si>
  <si>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</si>
  <si>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</si>
  <si>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</si>
  <si>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</si>
  <si>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</si>
  <si>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</si>
  <si>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</si>
  <si>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</si>
  <si>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</si>
  <si>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</si>
  <si>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</si>
  <si>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</si>
  <si>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</si>
  <si>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</si>
  <si>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</si>
  <si>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</si>
  <si>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</si>
  <si>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</si>
  <si>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</si>
  <si>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</si>
  <si>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</si>
  <si>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</si>
  <si>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</si>
  <si>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</si>
  <si>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</si>
  <si>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</si>
  <si>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</si>
  <si>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</si>
  <si>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</si>
  <si>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</si>
  <si>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</si>
  <si>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</si>
  <si>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</si>
  <si>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</si>
  <si>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</si>
  <si>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</si>
  <si>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</si>
  <si>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</si>
  <si>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</si>
  <si>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</si>
  <si>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</si>
  <si>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</si>
  <si>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</si>
  <si>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</si>
  <si>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</si>
  <si>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</si>
  <si>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</si>
  <si>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</si>
  <si>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</si>
  <si>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</si>
  <si>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</si>
  <si>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</si>
  <si>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</si>
  <si>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</si>
  <si>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</si>
  <si>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</si>
  <si>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</si>
  <si>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</si>
  <si>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</si>
  <si>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</si>
  <si>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</si>
  <si>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</si>
  <si>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</si>
  <si>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</si>
  <si>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</si>
  <si>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</si>
  <si>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</si>
  <si>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</si>
  <si>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</si>
  <si>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</si>
  <si>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</si>
  <si>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</si>
  <si>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</si>
  <si>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</si>
  <si>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</si>
  <si>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</si>
  <si>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</si>
  <si>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</si>
  <si>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</si>
  <si>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</si>
  <si>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</si>
  <si>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</si>
  <si>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</si>
  <si>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</si>
  <si>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</si>
  <si>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</si>
  <si>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</si>
  <si>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</si>
  <si>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</si>
  <si>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</si>
  <si>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</si>
  <si>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</si>
  <si>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</si>
  <si>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</si>
  <si>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</si>
  <si>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</si>
  <si>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</si>
  <si>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</si>
  <si>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</si>
  <si>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</si>
  <si>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</si>
  <si>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</si>
  <si>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</si>
  <si>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</si>
  <si>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</si>
  <si>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</si>
  <si>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</si>
  <si>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</si>
  <si>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</si>
  <si>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</si>
  <si>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</si>
  <si>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</si>
  <si>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</si>
  <si>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</si>
  <si>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</si>
  <si>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</si>
  <si>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</si>
  <si>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</si>
  <si>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</si>
  <si>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</si>
  <si>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</si>
  <si>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</si>
  <si>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</si>
  <si>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</si>
  <si>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</si>
  <si>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</si>
  <si>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</si>
  <si>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</si>
  <si>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</si>
  <si>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</si>
  <si>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</si>
  <si>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</si>
  <si>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</si>
  <si>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</si>
  <si>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</si>
  <si>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</si>
  <si>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</si>
  <si>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</si>
  <si>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</si>
  <si>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</si>
  <si>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</si>
  <si>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</si>
  <si>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</si>
  <si>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</si>
  <si>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</si>
  <si>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</si>
  <si>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</si>
  <si>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</si>
  <si>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</si>
  <si>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</si>
  <si>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</si>
  <si>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</si>
  <si>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</si>
  <si>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</si>
  <si>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</si>
  <si>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</si>
  <si>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</si>
  <si>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</si>
  <si>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</si>
  <si>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</si>
  <si>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</si>
  <si>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</si>
  <si>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</si>
  <si>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</si>
  <si>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</si>
  <si>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</si>
  <si>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</si>
  <si>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</si>
  <si>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</si>
  <si>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</si>
  <si>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</si>
  <si>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</si>
  <si>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</si>
  <si>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</si>
  <si>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</si>
  <si>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</si>
  <si>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</si>
  <si>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</si>
  <si>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</si>
  <si>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</si>
  <si>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</si>
  <si>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</si>
  <si>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</si>
  <si>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</si>
  <si>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</si>
  <si>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</si>
  <si>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</si>
  <si>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</si>
  <si>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</si>
  <si>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</si>
  <si>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</si>
  <si>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</si>
  <si>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</si>
  <si>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</si>
  <si>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</si>
  <si>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</si>
  <si>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</si>
  <si>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</si>
  <si>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</si>
  <si>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</si>
  <si>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</si>
  <si>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</si>
  <si>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</si>
  <si>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</si>
  <si>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</si>
  <si>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</si>
  <si>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</si>
  <si>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</si>
  <si>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</si>
  <si>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</si>
  <si>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</si>
  <si>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</si>
  <si>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</si>
  <si>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</si>
  <si>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</si>
  <si>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</si>
  <si>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</si>
  <si>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</si>
  <si>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</si>
  <si>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</si>
  <si>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</si>
  <si>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</si>
  <si>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</si>
  <si>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</si>
  <si>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</si>
  <si>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</si>
  <si>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</si>
  <si>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</si>
  <si>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</si>
  <si>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</si>
  <si>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</si>
  <si>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</si>
  <si>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</si>
  <si>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</si>
  <si>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</si>
  <si>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</si>
  <si>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</si>
  <si>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</si>
  <si>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</si>
  <si>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</si>
  <si>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</si>
  <si>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</si>
  <si>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</si>
  <si>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</si>
  <si>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</si>
  <si>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</si>
  <si>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</si>
  <si>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</si>
  <si>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</si>
  <si>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</si>
  <si>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</si>
  <si>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</si>
  <si>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</si>
  <si>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</si>
  <si>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</si>
  <si>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</si>
  <si>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</si>
  <si>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</si>
  <si>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</si>
  <si>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</si>
  <si>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</si>
  <si>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</si>
  <si>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</si>
  <si>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</si>
  <si>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</si>
  <si>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</si>
  <si>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</si>
  <si>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</si>
  <si>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</si>
  <si>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</si>
  <si>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</si>
  <si>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</si>
  <si>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</si>
  <si>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</si>
  <si>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</si>
  <si>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</si>
  <si>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</si>
  <si>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</si>
  <si>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</si>
  <si>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</si>
  <si>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</si>
  <si>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</si>
  <si>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</si>
  <si>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</si>
  <si>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</si>
  <si>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</si>
  <si>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</si>
  <si>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</si>
  <si>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</si>
  <si>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</si>
  <si>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</si>
  <si>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</si>
  <si>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</si>
  <si>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</si>
  <si>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</si>
  <si>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</si>
  <si>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</si>
  <si>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</si>
  <si>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</si>
  <si>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</si>
  <si>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</si>
  <si>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</si>
  <si>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</si>
  <si>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</si>
  <si>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</si>
  <si>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</si>
  <si>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</si>
  <si>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</si>
  <si>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</si>
  <si>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</si>
  <si>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</si>
  <si>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</si>
  <si>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</si>
  <si>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</si>
  <si>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</si>
  <si>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</si>
  <si>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</si>
  <si>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</si>
  <si>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</si>
  <si>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</si>
  <si>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</si>
  <si>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</si>
  <si>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</si>
  <si>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</si>
  <si>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</si>
  <si>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</si>
  <si>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</si>
  <si>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</si>
  <si>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</si>
  <si>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</si>
  <si>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</si>
  <si>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</si>
  <si>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</si>
  <si>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</si>
  <si>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</si>
  <si>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</si>
  <si>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</si>
  <si>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</si>
  <si>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</si>
  <si>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</si>
  <si>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</si>
  <si>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</si>
  <si>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</si>
  <si>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</si>
  <si>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</si>
  <si>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</si>
  <si>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</si>
  <si>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</si>
  <si>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</si>
  <si>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</si>
  <si>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</si>
  <si>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</si>
  <si>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</si>
  <si>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</si>
  <si>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</si>
  <si>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</si>
  <si>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</si>
  <si>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</si>
  <si>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</si>
  <si>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</si>
  <si>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</si>
  <si>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</si>
  <si>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</si>
  <si>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</si>
  <si>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</si>
  <si>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</si>
  <si>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</si>
  <si>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</si>
  <si>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</si>
  <si>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</si>
  <si>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</si>
  <si>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</si>
  <si>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</si>
  <si>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</si>
  <si>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</si>
  <si>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</si>
  <si>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</si>
  <si>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</si>
  <si>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</si>
  <si>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</si>
  <si>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</si>
  <si>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</si>
  <si>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</si>
  <si>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</si>
  <si>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</si>
  <si>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</si>
  <si>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</si>
  <si>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</si>
  <si>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</si>
  <si>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</si>
  <si>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</si>
  <si>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</si>
  <si>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</si>
  <si>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</si>
  <si>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</si>
  <si>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</si>
  <si>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</si>
  <si>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</si>
  <si>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</si>
  <si>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</si>
  <si>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</si>
  <si>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</si>
  <si>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</si>
  <si>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</si>
  <si>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</si>
  <si>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</si>
  <si>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</si>
  <si>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</si>
  <si>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</si>
  <si>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</si>
  <si>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</si>
  <si>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</si>
  <si>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</si>
  <si>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</si>
  <si>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</si>
  <si>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</si>
  <si>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</si>
  <si>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</si>
  <si>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</si>
  <si>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</si>
  <si>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</si>
  <si>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</si>
  <si>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</si>
  <si>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</si>
  <si>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</si>
  <si>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</si>
  <si>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</si>
  <si>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</si>
  <si>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</si>
  <si>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</si>
  <si>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</si>
  <si>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</si>
  <si>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</si>
  <si>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</si>
  <si>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</si>
  <si>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</si>
  <si>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</si>
  <si>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</si>
  <si>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</si>
  <si>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</si>
  <si>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</si>
  <si>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</si>
  <si>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</si>
  <si>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</si>
  <si>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</si>
  <si>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</si>
  <si>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</si>
  <si>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</si>
  <si>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</si>
  <si>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</si>
  <si>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</si>
  <si>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</si>
  <si>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</si>
  <si>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</si>
  <si>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</si>
  <si>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</si>
  <si>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</si>
  <si>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</si>
  <si>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</si>
  <si>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</si>
  <si>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</si>
  <si>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</si>
  <si>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</si>
  <si>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</si>
  <si>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</si>
  <si>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</si>
  <si>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</si>
  <si>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</si>
  <si>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</si>
  <si>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</si>
  <si>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</si>
  <si>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</si>
  <si>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</si>
  <si>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</si>
  <si>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</si>
  <si>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</si>
  <si>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</si>
  <si>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</si>
  <si>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</si>
  <si>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</si>
  <si>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</si>
  <si>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</si>
  <si>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</si>
  <si>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</si>
  <si>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</si>
  <si>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</si>
  <si>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</si>
  <si>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</si>
  <si>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</si>
  <si>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</si>
  <si>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</si>
  <si>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</si>
  <si>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</si>
  <si>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</si>
  <si>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</si>
  <si>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</si>
  <si>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</si>
  <si>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</si>
  <si>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</si>
  <si>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</si>
  <si>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</si>
  <si>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</si>
  <si>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</si>
  <si>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</si>
  <si>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</si>
  <si>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</si>
  <si>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</si>
  <si>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</si>
  <si>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</si>
  <si>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</si>
  <si>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</si>
  <si>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</si>
  <si>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</si>
  <si>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</si>
  <si>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</si>
  <si>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</si>
  <si>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</si>
  <si>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</si>
  <si>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</si>
  <si>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</si>
  <si>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</si>
  <si>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</si>
  <si>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</si>
  <si>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</si>
  <si>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</si>
  <si>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</si>
  <si>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</si>
  <si>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</si>
  <si>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</si>
  <si>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</si>
  <si>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</si>
  <si>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</si>
  <si>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</si>
  <si>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</si>
  <si>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</si>
  <si>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</si>
  <si>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</si>
  <si>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</si>
  <si>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</si>
  <si>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</si>
  <si>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</si>
  <si>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</si>
  <si>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</si>
  <si>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</si>
  <si>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</si>
  <si>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</si>
  <si>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</si>
  <si>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</si>
  <si>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</si>
  <si>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</si>
  <si>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</si>
  <si>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</si>
  <si>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</si>
  <si>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</si>
  <si>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</si>
  <si>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</si>
  <si>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</si>
  <si>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</si>
  <si>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</si>
  <si>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</si>
  <si>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</si>
  <si>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</si>
  <si>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</si>
  <si>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</si>
  <si>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</si>
  <si>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</si>
  <si>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</si>
  <si>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</si>
  <si>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</si>
  <si>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</si>
  <si>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</si>
  <si>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</si>
  <si>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</si>
  <si>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</si>
  <si>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</si>
  <si>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</si>
  <si>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</si>
  <si>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</si>
  <si>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</si>
  <si>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</si>
  <si>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</si>
  <si>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</si>
  <si>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</si>
  <si>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</si>
  <si>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</si>
  <si>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</si>
  <si>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</si>
  <si>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</si>
  <si>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</si>
  <si>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</si>
  <si>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</si>
  <si>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</si>
  <si>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</si>
  <si>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</si>
  <si>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</si>
  <si>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</si>
  <si>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</si>
  <si>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</si>
  <si>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</si>
  <si>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</si>
  <si>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</si>
  <si>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</si>
  <si>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</si>
  <si>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</si>
  <si>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</si>
  <si>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</si>
  <si>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</si>
  <si>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</si>
  <si>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</si>
  <si>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</si>
  <si>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</si>
  <si>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</si>
  <si>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</si>
  <si>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</si>
  <si>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</si>
  <si>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</si>
  <si>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</si>
  <si>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</si>
  <si>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</si>
  <si>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</si>
  <si>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</si>
  <si>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</si>
  <si>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</si>
  <si>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</si>
  <si>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</si>
  <si>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</si>
  <si>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</si>
  <si>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</si>
  <si>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</si>
  <si>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</si>
  <si>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</si>
  <si>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</si>
  <si>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</si>
  <si>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</si>
  <si>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</si>
  <si>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</si>
  <si>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</si>
  <si>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</si>
  <si>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</si>
  <si>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</si>
  <si>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</si>
  <si>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</si>
  <si>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</si>
  <si>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</si>
  <si>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</si>
  <si>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</si>
  <si>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</si>
  <si>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</si>
  <si>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</si>
  <si>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</si>
  <si>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</si>
  <si>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</si>
  <si>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</si>
  <si>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</si>
  <si>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</si>
  <si>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</si>
  <si>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</si>
  <si>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</si>
  <si>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</si>
  <si>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</si>
  <si>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</si>
  <si>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</si>
  <si>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</si>
  <si>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</si>
  <si>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</si>
  <si>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</si>
  <si>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</si>
  <si>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</si>
  <si>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</si>
  <si>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</si>
  <si>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</si>
  <si>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</si>
  <si>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</si>
  <si>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</si>
  <si>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</si>
  <si>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</si>
  <si>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</si>
  <si>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</si>
  <si>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</si>
  <si>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</si>
  <si>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</si>
  <si>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</si>
  <si>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</si>
  <si>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</si>
  <si>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</si>
  <si>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</si>
  <si>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</si>
  <si>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</si>
  <si>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</si>
  <si>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</si>
  <si>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</si>
  <si>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</si>
  <si>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</si>
  <si>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</si>
  <si>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</si>
  <si>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</si>
  <si>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</si>
  <si>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</si>
  <si>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</si>
  <si>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</si>
  <si>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</si>
  <si>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</si>
  <si>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</si>
  <si>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</si>
  <si>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</si>
  <si>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</si>
  <si>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</si>
  <si>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</si>
  <si>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</si>
  <si>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</si>
  <si>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</si>
  <si>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</si>
  <si>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</si>
  <si>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</si>
  <si>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</si>
  <si>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</si>
  <si>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</si>
  <si>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</si>
  <si>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</si>
  <si>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</si>
  <si>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</si>
  <si>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</si>
  <si>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</si>
  <si>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</si>
  <si>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</si>
  <si>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</si>
  <si>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</si>
  <si>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</si>
  <si>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</si>
  <si>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</si>
  <si>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</si>
  <si>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</si>
  <si>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</si>
  <si>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</si>
  <si>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</si>
  <si>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</si>
  <si>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</si>
  <si>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</si>
  <si>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</si>
  <si>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</si>
  <si>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</si>
  <si>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</si>
  <si>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</si>
  <si>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</si>
  <si>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</si>
  <si>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</si>
  <si>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</si>
  <si>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</si>
  <si>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</si>
  <si>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</si>
  <si>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</si>
  <si>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</si>
  <si>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</si>
  <si>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</si>
  <si>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</si>
  <si>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</si>
  <si>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</si>
  <si>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</si>
  <si>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</si>
  <si>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</si>
  <si>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</si>
  <si>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</si>
  <si>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</si>
  <si>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</si>
  <si>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</si>
  <si>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</si>
  <si>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</si>
  <si>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</si>
  <si>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</si>
  <si>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</si>
  <si>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</si>
  <si>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</si>
  <si>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</si>
  <si>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</si>
  <si>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</si>
  <si>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</si>
  <si>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</si>
  <si>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</si>
  <si>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</si>
  <si>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</si>
  <si>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</si>
  <si>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</si>
  <si>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</si>
  <si>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</si>
  <si>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</si>
  <si>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</si>
  <si>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</si>
  <si>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</si>
  <si>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</si>
  <si>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</si>
  <si>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</si>
  <si>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</si>
  <si>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</si>
  <si>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</si>
  <si>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</si>
  <si>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</si>
  <si>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</si>
  <si>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</si>
  <si>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</si>
  <si>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</si>
  <si>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</si>
  <si>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</si>
  <si>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</si>
  <si>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</si>
  <si>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</si>
  <si>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</si>
  <si>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</si>
  <si>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</si>
  <si>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</si>
  <si>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</si>
  <si>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</si>
  <si>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</si>
  <si>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</si>
  <si>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</si>
  <si>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</si>
  <si>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</si>
  <si>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</si>
  <si>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</si>
  <si>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</si>
  <si>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</si>
  <si>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</si>
  <si>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</si>
  <si>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</si>
  <si>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</si>
  <si>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</si>
  <si>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</si>
  <si>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</si>
  <si>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</si>
  <si>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</si>
  <si>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</si>
  <si>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</si>
  <si>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</si>
  <si>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</si>
  <si>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</si>
  <si>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</si>
  <si>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</si>
  <si>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</si>
  <si>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</si>
  <si>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</si>
  <si>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</si>
  <si>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</si>
  <si>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</si>
  <si>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</si>
  <si>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</si>
  <si>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</si>
  <si>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</si>
  <si>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</si>
  <si>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</si>
  <si>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</si>
  <si>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</si>
  <si>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</si>
  <si>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</si>
  <si>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</si>
  <si>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</si>
  <si>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</si>
  <si>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</si>
  <si>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</si>
  <si>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</si>
  <si>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</si>
  <si>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</si>
  <si>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</si>
  <si>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</si>
  <si>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</si>
  <si>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</si>
  <si>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</si>
  <si>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</si>
  <si>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</si>
  <si>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</si>
  <si>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</si>
  <si>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</si>
  <si>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</si>
  <si>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</si>
  <si>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</si>
  <si>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</si>
  <si>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</si>
  <si>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</si>
  <si>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</si>
  <si>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</si>
  <si>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</si>
  <si>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</si>
  <si>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</si>
  <si>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</si>
  <si>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</si>
  <si>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</si>
  <si>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</si>
  <si>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</si>
  <si>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</si>
  <si>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</si>
  <si>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</si>
  <si>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</si>
  <si>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</si>
  <si>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</si>
  <si>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</si>
  <si>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</si>
  <si>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</si>
  <si>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</si>
  <si>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</si>
  <si>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</si>
  <si>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</si>
  <si>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</si>
  <si>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</si>
  <si>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</si>
  <si>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</si>
  <si>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</si>
  <si>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</si>
  <si>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</si>
  <si>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</si>
  <si>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</si>
  <si>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</si>
  <si>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</si>
  <si>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</si>
  <si>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</si>
  <si>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</si>
  <si>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</si>
  <si>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</si>
  <si>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</si>
  <si>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</si>
  <si>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</si>
  <si>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</si>
  <si>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</si>
  <si>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</si>
  <si>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</si>
  <si>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</si>
  <si>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</si>
  <si>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</si>
  <si>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</si>
  <si>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</si>
  <si>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</si>
  <si>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</si>
  <si>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</si>
  <si>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</si>
  <si>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</si>
  <si>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</si>
  <si>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</si>
  <si>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</si>
  <si>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</si>
  <si>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</si>
  <si>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</si>
  <si>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</si>
  <si>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</si>
  <si>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</si>
  <si>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</si>
  <si>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</si>
  <si>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</si>
  <si>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</si>
  <si>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</si>
  <si>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</si>
  <si>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</si>
  <si>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</si>
  <si>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</si>
  <si>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</si>
  <si>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</si>
  <si>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</si>
  <si>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</si>
  <si>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</si>
  <si>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</si>
  <si>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</si>
  <si>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</si>
  <si>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</si>
  <si>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</si>
  <si>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</si>
  <si>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</si>
  <si>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</si>
  <si>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</si>
  <si>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</si>
  <si>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</si>
  <si>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</si>
  <si>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</si>
  <si>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</si>
  <si>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</si>
  <si>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</si>
  <si>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</si>
  <si>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</si>
  <si>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</si>
  <si>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</si>
  <si>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</si>
  <si>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</si>
  <si>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</si>
  <si>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</si>
  <si>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</si>
  <si>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</si>
  <si>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</si>
  <si>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</si>
  <si>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</si>
  <si>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</si>
  <si>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</si>
  <si>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</si>
  <si>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</si>
  <si>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</si>
  <si>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</si>
  <si>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</si>
  <si>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</si>
  <si>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</si>
  <si>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</si>
  <si>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</si>
  <si>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</si>
  <si>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</si>
  <si>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</si>
  <si>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</si>
  <si>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</si>
  <si>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</si>
  <si>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</si>
  <si>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</si>
  <si>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</si>
  <si>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</si>
  <si>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</si>
  <si>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</si>
  <si>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</si>
  <si>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</si>
  <si>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</si>
  <si>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</si>
  <si>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</si>
  <si>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</si>
  <si>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</si>
  <si>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</si>
  <si>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</si>
  <si>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</si>
  <si>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</si>
  <si>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</si>
  <si>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</si>
  <si>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</si>
  <si>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</si>
  <si>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</si>
  <si>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</si>
  <si>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</si>
  <si>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</si>
  <si>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</si>
  <si>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</si>
  <si>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</si>
  <si>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</si>
  <si>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</si>
  <si>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</si>
  <si>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</si>
  <si>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</si>
  <si>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</si>
  <si>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</si>
  <si>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</si>
  <si>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</si>
  <si>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</si>
  <si>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</si>
  <si>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</si>
  <si>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</si>
  <si>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</si>
  <si>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</si>
  <si>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</si>
  <si>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</si>
  <si>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</si>
  <si>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</si>
  <si>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</si>
  <si>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</si>
  <si>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</si>
  <si>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</si>
  <si>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</si>
  <si>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</si>
  <si>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</si>
  <si>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</si>
  <si>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</si>
  <si>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</si>
  <si>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</si>
  <si>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</si>
  <si>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</si>
  <si>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</si>
  <si>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</si>
  <si>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</si>
  <si>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</si>
  <si>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</si>
  <si>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</si>
  <si>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</si>
  <si>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</si>
  <si>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</si>
  <si>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</si>
  <si>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</si>
  <si>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</si>
  <si>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</si>
  <si>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</si>
  <si>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</si>
  <si>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</si>
  <si>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</si>
  <si>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</si>
  <si>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</si>
  <si>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</si>
  <si>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</si>
  <si>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</si>
  <si>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</si>
  <si>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</si>
  <si>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</si>
  <si>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</si>
  <si>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</si>
  <si>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</si>
  <si>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</si>
  <si>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</si>
  <si>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</si>
  <si>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</si>
  <si>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</si>
  <si>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</si>
  <si>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</si>
  <si>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</si>
  <si>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</si>
  <si>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</si>
  <si>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</si>
  <si>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</si>
  <si>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</si>
  <si>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</si>
  <si>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</si>
  <si>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</si>
  <si>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</si>
  <si>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</si>
  <si>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</si>
  <si>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</si>
  <si>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</si>
  <si>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</si>
  <si>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</si>
  <si>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</si>
  <si>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</si>
  <si>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</si>
  <si>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</si>
  <si>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</si>
  <si>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</si>
  <si>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</si>
  <si>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</si>
  <si>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</si>
  <si>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</si>
  <si>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</si>
  <si>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</si>
  <si>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</si>
  <si>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</si>
  <si>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</si>
  <si>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</si>
  <si>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</si>
  <si>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</si>
  <si>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</si>
  <si>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</si>
  <si>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</si>
  <si>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</si>
  <si>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</si>
  <si>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</si>
  <si>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</si>
  <si>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</si>
  <si>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</si>
  <si>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</si>
  <si>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</si>
  <si>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</si>
  <si>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</si>
  <si>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</si>
  <si>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</si>
  <si>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</si>
  <si>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</si>
  <si>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</si>
  <si>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</si>
  <si>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</si>
  <si>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</si>
  <si>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</si>
  <si>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</si>
  <si>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</si>
  <si>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</si>
  <si>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</si>
  <si>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</si>
  <si>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</si>
  <si>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</si>
  <si>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</si>
  <si>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</si>
  <si>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</si>
  <si>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</si>
  <si>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</si>
  <si>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</si>
  <si>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</si>
  <si>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</si>
  <si>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</si>
  <si>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</si>
  <si>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</si>
  <si>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</si>
  <si>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</si>
  <si>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</si>
  <si>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</si>
  <si>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</si>
  <si>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</si>
  <si>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</si>
  <si>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</si>
  <si>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</si>
  <si>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</si>
  <si>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</si>
  <si>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</si>
  <si>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</si>
  <si>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</si>
  <si>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</si>
  <si>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</si>
  <si>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</si>
  <si>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</si>
  <si>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</si>
  <si>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</si>
  <si>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</si>
  <si>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</si>
  <si>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</si>
  <si>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</si>
  <si>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</si>
  <si>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</si>
  <si>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</si>
  <si>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</si>
  <si>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</si>
  <si>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</si>
  <si>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</si>
  <si>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</si>
  <si>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</si>
  <si>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</si>
  <si>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</si>
  <si>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</si>
  <si>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</si>
  <si>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</si>
  <si>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</si>
  <si>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</si>
  <si>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</si>
  <si>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</si>
  <si>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</si>
  <si>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</si>
  <si>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</si>
  <si>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</si>
  <si>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</si>
  <si>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</si>
  <si>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</si>
  <si>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</si>
  <si>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</si>
  <si>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</si>
  <si>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</si>
  <si>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</si>
  <si>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</si>
  <si>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</si>
  <si>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</si>
  <si>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</si>
  <si>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</si>
  <si>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</si>
  <si>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</si>
  <si>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</si>
  <si>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</si>
  <si>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</si>
  <si>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</si>
  <si>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</si>
  <si>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</si>
  <si>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</si>
  <si>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</si>
  <si>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</si>
  <si>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</si>
  <si>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</si>
  <si>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</si>
  <si>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</si>
  <si>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</si>
  <si>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</si>
  <si>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</si>
  <si>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</si>
  <si>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</si>
  <si>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</si>
  <si>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</si>
  <si>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</si>
  <si>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</si>
  <si>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</si>
  <si>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</si>
  <si>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</si>
  <si>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</si>
  <si>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</si>
  <si>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</si>
  <si>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</si>
  <si>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</si>
  <si>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</si>
  <si>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</si>
  <si>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</si>
  <si>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</si>
  <si>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</si>
  <si>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</si>
  <si>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</si>
  <si>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</si>
  <si>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</si>
  <si>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</si>
  <si>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</si>
  <si>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</si>
  <si>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</si>
  <si>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</si>
  <si>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</si>
  <si>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</si>
  <si>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</si>
  <si>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</si>
  <si>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</si>
  <si>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</si>
  <si>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</si>
  <si>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</si>
  <si>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</si>
  <si>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</si>
  <si>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</si>
  <si>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</si>
  <si>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</si>
  <si>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</si>
  <si>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</si>
  <si>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</si>
  <si>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</si>
  <si>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</si>
  <si>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</si>
  <si>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</si>
  <si>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</si>
  <si>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</si>
  <si>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</si>
  <si>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</si>
  <si>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</si>
  <si>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</si>
  <si>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</si>
  <si>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</si>
  <si>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</si>
  <si>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</si>
  <si>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</si>
  <si>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</si>
  <si>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</si>
  <si>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</si>
  <si>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</si>
  <si>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</si>
  <si>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</si>
  <si>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</si>
  <si>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</si>
  <si>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</si>
  <si>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</si>
  <si>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</si>
  <si>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</si>
  <si>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</si>
  <si>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</si>
  <si>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</si>
  <si>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</si>
  <si>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</si>
  <si>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</si>
  <si>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</si>
  <si>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</si>
  <si>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</si>
  <si>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</si>
  <si>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</si>
  <si>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</si>
  <si>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</si>
  <si>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</si>
  <si>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</si>
  <si>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</si>
  <si>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</si>
  <si>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</si>
  <si>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</si>
  <si>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</si>
  <si>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</si>
  <si>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</si>
  <si>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</si>
  <si>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</si>
  <si>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</si>
  <si>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</si>
  <si>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</si>
  <si>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</si>
  <si>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</si>
  <si>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</si>
  <si>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</si>
  <si>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</si>
  <si>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</si>
  <si>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</si>
  <si>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</si>
  <si>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</si>
  <si>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</si>
  <si>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</si>
  <si>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</si>
  <si>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</si>
  <si>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</si>
  <si>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</si>
  <si>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</si>
  <si>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</si>
  <si>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</si>
  <si>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</si>
  <si>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</si>
  <si>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</si>
  <si>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</si>
  <si>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</si>
  <si>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</si>
  <si>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</si>
  <si>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</si>
  <si>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</si>
  <si>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</si>
  <si>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</si>
  <si>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</si>
  <si>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</si>
  <si>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</si>
  <si>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</si>
  <si>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</si>
  <si>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</si>
  <si>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</si>
  <si>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</si>
  <si>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</si>
  <si>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</si>
  <si>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</si>
  <si>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</si>
  <si>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</si>
  <si>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</si>
  <si>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</si>
  <si>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</si>
  <si>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</si>
  <si>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</si>
  <si>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</si>
  <si>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</si>
  <si>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</si>
  <si>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</si>
  <si>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</si>
  <si>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</si>
  <si>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</si>
  <si>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</si>
  <si>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</si>
  <si>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</si>
  <si>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</si>
  <si>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</si>
  <si>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</si>
  <si>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</si>
  <si>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</si>
  <si>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</si>
  <si>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</si>
  <si>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</si>
  <si>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</si>
  <si>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</si>
  <si>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</si>
  <si>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</si>
  <si>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</si>
  <si>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</si>
  <si>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</si>
  <si>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</si>
  <si>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</si>
  <si>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</si>
  <si>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</si>
  <si>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</si>
  <si>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</si>
  <si>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</si>
  <si>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</si>
  <si>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</si>
  <si>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</si>
  <si>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</si>
  <si>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</si>
  <si>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</si>
  <si>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</si>
  <si>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</si>
  <si>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</si>
  <si>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</si>
  <si>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</si>
  <si>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</si>
  <si>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</si>
  <si>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</si>
  <si>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</si>
  <si>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</si>
  <si>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</si>
  <si>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</si>
  <si>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</si>
  <si>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</si>
  <si>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</si>
  <si>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</si>
  <si>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</si>
  <si>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</si>
  <si>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</si>
  <si>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</si>
  <si>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</si>
  <si>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</si>
  <si>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</si>
  <si>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</si>
  <si>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</si>
  <si>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</si>
  <si>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</si>
  <si>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</si>
  <si>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</si>
  <si>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</si>
  <si>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</si>
  <si>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</si>
  <si>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</si>
  <si>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</si>
  <si>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</si>
  <si>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</si>
  <si>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</si>
  <si>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</si>
  <si>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</si>
  <si>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</si>
  <si>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</si>
  <si>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</si>
  <si>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</si>
  <si>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</si>
  <si>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</si>
  <si>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</si>
  <si>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</si>
  <si>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</si>
  <si>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</si>
  <si>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</si>
  <si>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</si>
  <si>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</si>
  <si>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</si>
  <si>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</si>
  <si>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</si>
  <si>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</si>
  <si>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</si>
  <si>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</si>
  <si>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</si>
  <si>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</si>
  <si>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</si>
  <si>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</si>
  <si>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</si>
  <si>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</si>
  <si>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</si>
  <si>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</si>
  <si>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</si>
  <si>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</si>
  <si>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</si>
  <si>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</si>
  <si>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</si>
  <si>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</si>
  <si>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</si>
  <si>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</si>
  <si>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</si>
  <si>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</si>
  <si>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</si>
  <si>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</si>
  <si>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</si>
  <si>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</si>
  <si>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</si>
  <si>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</si>
  <si>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</si>
  <si>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</si>
  <si>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</si>
  <si>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</si>
  <si>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</si>
  <si>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</si>
  <si>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</si>
  <si>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</si>
  <si>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</si>
  <si>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</si>
  <si>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</si>
  <si>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</si>
  <si>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</si>
  <si>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</si>
  <si>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</si>
  <si>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</si>
  <si>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</si>
  <si>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</si>
  <si>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</si>
  <si>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</si>
  <si>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</si>
  <si>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</si>
  <si>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</si>
  <si>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</si>
  <si>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</si>
  <si>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</si>
  <si>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</si>
  <si>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</si>
  <si>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</si>
  <si>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</si>
  <si>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</si>
  <si>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</si>
  <si>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</si>
  <si>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</si>
  <si>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</si>
  <si>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</si>
  <si>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</si>
  <si>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</si>
  <si>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</si>
  <si>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</si>
  <si>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</si>
  <si>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</si>
  <si>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</si>
  <si>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</si>
  <si>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</si>
  <si>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</si>
  <si>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</si>
  <si>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</si>
  <si>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</si>
  <si>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</si>
  <si>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</si>
  <si>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</si>
  <si>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</si>
  <si>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</si>
  <si>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</si>
  <si>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</si>
  <si>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</si>
  <si>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</si>
  <si>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</si>
  <si>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</si>
  <si>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</si>
  <si>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</si>
  <si>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</si>
  <si>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</si>
  <si>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</si>
  <si>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</si>
  <si>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</si>
  <si>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</si>
  <si>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</si>
  <si>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</si>
  <si>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</si>
  <si>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</si>
  <si>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</si>
  <si>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</si>
  <si>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</si>
  <si>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</si>
  <si>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</si>
  <si>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</si>
  <si>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</si>
  <si>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</si>
  <si>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</si>
  <si>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</si>
  <si>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</si>
  <si>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</si>
  <si>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</si>
  <si>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</si>
  <si>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</si>
  <si>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</si>
  <si>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</si>
  <si>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</si>
  <si>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</si>
  <si>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</si>
  <si>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</si>
  <si>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</si>
  <si>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</si>
  <si>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</si>
  <si>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</si>
  <si>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</si>
  <si>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</si>
  <si>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</si>
  <si>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</si>
  <si>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</si>
  <si>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</si>
  <si>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</si>
  <si>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</si>
  <si>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</si>
  <si>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</si>
  <si>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</si>
  <si>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</si>
  <si>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</si>
  <si>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</si>
  <si>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</si>
  <si>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</si>
  <si>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</si>
  <si>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</si>
  <si>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</si>
  <si>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</si>
  <si>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</si>
  <si>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</si>
  <si>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</si>
  <si>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</si>
  <si>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</si>
  <si>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</si>
  <si>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</si>
  <si>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</si>
  <si>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</si>
  <si>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</si>
  <si>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</si>
  <si>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</si>
  <si>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</si>
  <si>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</si>
  <si>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</si>
  <si>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</si>
  <si>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</si>
  <si>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</si>
  <si>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</si>
  <si>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</si>
  <si>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</si>
  <si>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</si>
  <si>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</si>
  <si>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</si>
  <si>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</si>
  <si>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</si>
  <si>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</si>
  <si>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</si>
  <si>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</si>
  <si>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</si>
  <si>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</si>
  <si>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</si>
  <si>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</si>
  <si>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</si>
  <si>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</si>
  <si>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</si>
  <si>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</si>
  <si>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</si>
  <si>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</si>
  <si>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</si>
  <si>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</si>
  <si>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</si>
  <si>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</si>
  <si>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</si>
  <si>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</si>
  <si>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</si>
  <si>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</si>
  <si>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</si>
  <si>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</si>
  <si>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</si>
  <si>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</si>
  <si>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</si>
  <si>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</si>
  <si>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</si>
  <si>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</si>
  <si>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</si>
  <si>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</si>
  <si>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</si>
  <si>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</si>
  <si>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</si>
  <si>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</si>
  <si>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</si>
  <si>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</si>
  <si>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</si>
  <si>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</si>
  <si>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</si>
  <si>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</si>
  <si>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</si>
  <si>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</si>
  <si>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</si>
  <si>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</si>
  <si>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</si>
  <si>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</si>
  <si>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</si>
  <si>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</si>
  <si>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</si>
  <si>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</si>
  <si>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</si>
  <si>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</si>
  <si>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</si>
  <si>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</si>
  <si>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</si>
  <si>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</si>
  <si>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</si>
  <si>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</si>
  <si>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</si>
  <si>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</si>
  <si>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</si>
  <si>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</si>
  <si>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</si>
  <si>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</si>
  <si>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</si>
  <si>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</si>
  <si>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</si>
  <si>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</si>
  <si>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</si>
  <si>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</si>
  <si>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</si>
  <si>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</si>
  <si>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</si>
  <si>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</si>
  <si>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</si>
  <si>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</si>
  <si>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</si>
  <si>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</si>
  <si>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</si>
  <si>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</si>
  <si>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</si>
  <si>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</si>
  <si>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</si>
  <si>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</si>
  <si>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</si>
  <si>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</si>
  <si>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</si>
  <si>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</si>
  <si>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</si>
  <si>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</si>
  <si>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</si>
  <si>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</si>
  <si>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</si>
  <si>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</si>
  <si>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</si>
  <si>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</si>
  <si>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</si>
  <si>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</si>
  <si>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</si>
  <si>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</si>
  <si>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</si>
  <si>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</si>
  <si>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</si>
  <si>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</si>
  <si>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</si>
  <si>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</si>
  <si>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</si>
  <si>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</si>
  <si>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</si>
  <si>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</si>
  <si>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</si>
  <si>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</si>
  <si>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</si>
  <si>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</si>
  <si>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</si>
  <si>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</si>
  <si>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</si>
  <si>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</si>
  <si>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</si>
  <si>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</si>
  <si>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</si>
  <si>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</si>
  <si>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</si>
  <si>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</si>
  <si>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</si>
  <si>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</si>
  <si>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</si>
  <si>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</si>
  <si>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</si>
  <si>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</si>
  <si>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</si>
  <si>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</si>
  <si>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</si>
  <si>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</si>
  <si>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</si>
  <si>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</si>
  <si>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</si>
  <si>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</si>
  <si>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</si>
  <si>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</si>
  <si>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</si>
  <si>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</si>
  <si>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</si>
  <si>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</si>
  <si>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</si>
  <si>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</si>
  <si>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</si>
  <si>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</si>
  <si>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</si>
  <si>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</si>
  <si>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</si>
  <si>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</si>
  <si>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</si>
  <si>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</si>
  <si>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</si>
  <si>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</si>
  <si>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</si>
  <si>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</si>
  <si>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</si>
  <si>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</si>
  <si>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</si>
  <si>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</si>
  <si>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</si>
  <si>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</si>
  <si>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</si>
  <si>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</si>
  <si>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</si>
  <si>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</si>
  <si>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</si>
  <si>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</si>
  <si>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</si>
  <si>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</si>
  <si>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</si>
  <si>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</si>
  <si>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</si>
  <si>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</si>
  <si>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</si>
  <si>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</si>
  <si>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</si>
  <si>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</si>
  <si>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</si>
  <si>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</si>
  <si>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</si>
  <si>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</si>
  <si>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</si>
  <si>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</si>
  <si>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</si>
  <si>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</si>
  <si>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</si>
  <si>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</si>
  <si>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</si>
  <si>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</si>
  <si>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</si>
  <si>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</si>
  <si>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</si>
  <si>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</si>
  <si>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</si>
  <si>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</si>
  <si>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</si>
  <si>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</si>
  <si>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</si>
  <si>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</si>
  <si>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</si>
  <si>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</si>
  <si>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</si>
  <si>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</si>
  <si>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</si>
  <si>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</si>
  <si>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</si>
  <si>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</si>
  <si>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</si>
  <si>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</si>
  <si>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</si>
  <si>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</si>
  <si>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</si>
  <si>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</si>
  <si>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</si>
  <si>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</si>
  <si>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</si>
  <si>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</si>
  <si>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</si>
  <si>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</si>
  <si>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</si>
  <si>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</si>
  <si>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</si>
  <si>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</si>
  <si>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</si>
  <si>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</si>
  <si>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</si>
  <si>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</si>
  <si>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</si>
  <si>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</si>
  <si>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</si>
  <si>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</si>
  <si>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</si>
  <si>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</si>
  <si>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</si>
  <si>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</si>
  <si>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</si>
  <si>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</si>
  <si>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</si>
  <si>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</si>
  <si>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</si>
  <si>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</si>
  <si>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</si>
  <si>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</si>
  <si>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</si>
  <si>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</si>
  <si>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</si>
  <si>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</si>
  <si>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</si>
  <si>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</si>
  <si>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</si>
  <si>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</si>
  <si>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</si>
  <si>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</si>
  <si>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</si>
  <si>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</si>
  <si>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</si>
  <si>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</si>
  <si>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</si>
  <si>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</si>
  <si>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</si>
  <si>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</si>
  <si>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</si>
  <si>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</si>
  <si>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</si>
  <si>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</si>
  <si>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</si>
  <si>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</si>
  <si>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</si>
  <si>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</si>
  <si>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</si>
  <si>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</si>
  <si>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</si>
  <si>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</si>
  <si>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</si>
  <si>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</si>
  <si>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</si>
  <si>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</si>
  <si>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</si>
  <si>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</si>
  <si>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</si>
  <si>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</si>
  <si>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</si>
  <si>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</si>
  <si>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</si>
  <si>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</si>
  <si>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</si>
  <si>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</si>
  <si>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</si>
  <si>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</si>
  <si>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</si>
  <si>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</si>
  <si>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</si>
  <si>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</si>
  <si>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</si>
  <si>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</si>
  <si>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</si>
  <si>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</si>
  <si>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</si>
  <si>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</si>
  <si>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</si>
  <si>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</si>
  <si>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</si>
  <si>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</si>
  <si>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</si>
  <si>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</si>
  <si>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</si>
  <si>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</si>
  <si>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</si>
  <si>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</si>
  <si>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</si>
  <si>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</si>
  <si>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</si>
  <si>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</si>
  <si>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</si>
  <si>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</si>
  <si>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</si>
  <si>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</si>
  <si>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</si>
  <si>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</si>
  <si>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</si>
  <si>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</si>
  <si>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</si>
  <si>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</si>
  <si>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</si>
  <si>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</si>
  <si>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</si>
  <si>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</si>
  <si>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</si>
  <si>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</si>
  <si>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</si>
  <si>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</si>
  <si>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</si>
  <si>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</si>
  <si>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</si>
  <si>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</si>
  <si>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</si>
  <si>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</si>
  <si>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</si>
  <si>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</si>
  <si>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</si>
  <si>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</si>
  <si>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</si>
  <si>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</si>
  <si>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</si>
  <si>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</si>
  <si>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</si>
  <si>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</si>
  <si>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</si>
  <si>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</si>
  <si>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</si>
  <si>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</si>
  <si>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</si>
  <si>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</si>
  <si>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</si>
  <si>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</si>
  <si>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</si>
  <si>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</si>
  <si>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</si>
  <si>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</si>
  <si>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</si>
  <si>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</si>
  <si>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</si>
  <si>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</si>
  <si>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</si>
  <si>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</si>
  <si>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</si>
  <si>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</si>
  <si>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</si>
  <si>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</si>
  <si>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</si>
  <si>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</si>
  <si>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</si>
  <si>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</si>
  <si>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</si>
  <si>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</si>
  <si>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</si>
  <si>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</si>
  <si>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</si>
  <si>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</si>
  <si>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</si>
  <si>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</si>
  <si>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</si>
  <si>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</si>
  <si>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</si>
  <si>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</si>
  <si>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</si>
  <si>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</si>
  <si>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</si>
  <si>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</si>
  <si>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</si>
  <si>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</si>
  <si>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</si>
  <si>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</si>
  <si>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</si>
  <si>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</si>
  <si>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</si>
  <si>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</si>
  <si>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</si>
  <si>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</si>
  <si>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</si>
  <si>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</si>
  <si>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</si>
  <si>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</si>
  <si>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</si>
  <si>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</si>
  <si>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</si>
  <si>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</si>
  <si>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</si>
  <si>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</si>
  <si>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</si>
  <si>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</si>
  <si>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</si>
  <si>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</si>
  <si>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</si>
  <si>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</si>
  <si>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</si>
  <si>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</si>
  <si>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</si>
  <si>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</si>
  <si>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</si>
  <si>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</si>
  <si>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</si>
  <si>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</si>
  <si>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</si>
  <si>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</si>
  <si>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</si>
  <si>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</si>
  <si>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</si>
  <si>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</si>
  <si>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</si>
  <si>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</si>
  <si>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</si>
  <si>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</si>
  <si>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</si>
  <si>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</si>
  <si>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</si>
  <si>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</si>
  <si>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</si>
  <si>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</si>
  <si>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</si>
  <si>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</si>
  <si>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</si>
  <si>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</si>
  <si>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</si>
  <si>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</si>
  <si>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</si>
  <si>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</si>
  <si>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</si>
  <si>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</si>
  <si>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</si>
  <si>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</si>
  <si>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</si>
  <si>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</si>
  <si>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</si>
  <si>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</si>
  <si>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</si>
  <si>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</si>
  <si>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</si>
  <si>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</si>
  <si>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</si>
  <si>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</si>
  <si>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</si>
  <si>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</si>
  <si>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</si>
  <si>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</si>
  <si>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</si>
  <si>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</si>
  <si>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</si>
  <si>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</si>
  <si>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</si>
  <si>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</si>
  <si>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</si>
  <si>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</si>
  <si>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</si>
  <si>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</si>
  <si>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</si>
  <si>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</si>
  <si>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</si>
  <si>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</si>
  <si>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</si>
  <si>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</si>
  <si>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</si>
  <si>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</si>
  <si>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</si>
  <si>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</si>
  <si>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</si>
  <si>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</si>
  <si>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</si>
  <si>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</si>
  <si>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</si>
  <si>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</si>
  <si>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</si>
  <si>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</si>
  <si>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</si>
  <si>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</si>
  <si>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</si>
  <si>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</si>
  <si>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</si>
  <si>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</si>
  <si>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</si>
  <si>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</si>
  <si>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</si>
  <si>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</si>
  <si>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</si>
  <si>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</si>
  <si>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</si>
  <si>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</si>
  <si>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</si>
  <si>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</si>
  <si>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</si>
  <si>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</si>
  <si>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</si>
  <si>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</si>
  <si>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</si>
  <si>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</si>
  <si>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</si>
  <si>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</si>
  <si>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</si>
  <si>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</si>
  <si>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</si>
  <si>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</si>
  <si>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</si>
  <si>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</si>
  <si>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</si>
  <si>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</si>
  <si>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</si>
  <si>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</si>
  <si>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</si>
  <si>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</si>
  <si>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</si>
  <si>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</si>
  <si>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</si>
  <si>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</si>
  <si>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</si>
  <si>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</si>
  <si>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</si>
  <si>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</si>
  <si>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</si>
  <si>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</si>
  <si>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</si>
  <si>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</si>
  <si>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</si>
  <si>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</si>
  <si>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</si>
  <si>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</si>
  <si>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</si>
  <si>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</si>
  <si>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</si>
  <si>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</si>
  <si>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</si>
  <si>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</si>
  <si>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</si>
  <si>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</si>
  <si>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</si>
  <si>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</si>
  <si>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</si>
  <si>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</si>
  <si>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</si>
  <si>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</si>
  <si>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</si>
  <si>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</si>
  <si>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</si>
  <si>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</si>
  <si>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</si>
  <si>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</si>
  <si>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</si>
  <si>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</si>
  <si>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</si>
  <si>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</si>
  <si>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</si>
  <si>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</si>
  <si>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</si>
  <si>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</si>
  <si>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</si>
  <si>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</si>
  <si>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</si>
  <si>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</si>
  <si>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</si>
  <si>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</si>
  <si>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</si>
  <si>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</si>
  <si>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</si>
  <si>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</si>
  <si>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</si>
  <si>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</si>
  <si>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</si>
  <si>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</si>
  <si>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</si>
  <si>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</si>
  <si>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</si>
  <si>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</si>
  <si>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</si>
  <si>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</si>
  <si>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</si>
  <si>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</si>
  <si>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</si>
  <si>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</si>
  <si>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</si>
  <si>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</si>
  <si>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</si>
  <si>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</si>
  <si>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</si>
  <si>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</si>
  <si>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</si>
  <si>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</si>
  <si>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</si>
  <si>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</si>
  <si>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</si>
  <si>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</si>
  <si>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</si>
  <si>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</si>
  <si>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</si>
  <si>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</si>
  <si>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</si>
  <si>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</si>
  <si>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</si>
  <si>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</si>
  <si>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</si>
  <si>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</si>
  <si>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</si>
  <si>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</si>
  <si>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</si>
  <si>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</si>
  <si>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</si>
  <si>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</si>
  <si>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</si>
  <si>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</si>
  <si>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</si>
  <si>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</si>
  <si>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</si>
  <si>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</si>
  <si>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</si>
  <si>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</si>
  <si>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</si>
  <si>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</si>
  <si>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</si>
  <si>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</si>
  <si>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</si>
  <si>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</si>
  <si>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</si>
  <si>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</si>
  <si>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</si>
  <si>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</si>
  <si>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</si>
  <si>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</si>
  <si>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</si>
  <si>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</si>
  <si>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</si>
  <si>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</si>
  <si>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</si>
  <si>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</si>
  <si>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</si>
  <si>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</si>
  <si>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</si>
  <si>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</si>
  <si>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</si>
  <si>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</si>
  <si>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</si>
  <si>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</si>
  <si>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</si>
  <si>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</si>
  <si>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</si>
  <si>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</si>
  <si>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</si>
  <si>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</si>
  <si>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</si>
  <si>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</si>
  <si>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</si>
  <si>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</si>
  <si>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</si>
  <si>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</si>
  <si>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</si>
  <si>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</si>
  <si>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</si>
  <si>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</si>
  <si>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</si>
  <si>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</si>
  <si>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</si>
  <si>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</si>
  <si>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</si>
  <si>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</si>
  <si>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</si>
  <si>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</si>
  <si>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</si>
  <si>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</si>
  <si>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</si>
  <si>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</si>
  <si>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</si>
  <si>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</si>
  <si>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</si>
  <si>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</si>
  <si>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</si>
  <si>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</si>
  <si>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</si>
  <si>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</si>
  <si>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</si>
  <si>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</si>
  <si>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</si>
  <si>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</si>
  <si>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</si>
  <si>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</si>
  <si>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</si>
  <si>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</si>
  <si>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</si>
  <si>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</si>
  <si>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</si>
  <si>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</si>
  <si>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</si>
  <si>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</si>
  <si>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</si>
  <si>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</si>
  <si>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</si>
  <si>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</si>
  <si>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</si>
  <si>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</si>
  <si>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</si>
  <si>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</si>
  <si>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</si>
  <si>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</si>
  <si>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</si>
  <si>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</si>
  <si>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</si>
  <si>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</si>
  <si>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</si>
  <si>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</si>
  <si>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</si>
  <si>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</si>
  <si>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</si>
  <si>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</si>
  <si>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</si>
  <si>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</si>
  <si>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</si>
  <si>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</si>
  <si>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</si>
  <si>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</si>
  <si>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</si>
  <si>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</si>
  <si>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</si>
  <si>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</si>
  <si>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</si>
  <si>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</si>
  <si>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</si>
  <si>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</si>
  <si>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</si>
  <si>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</si>
  <si>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</si>
  <si>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</si>
  <si>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</si>
  <si>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</si>
  <si>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</si>
  <si>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</si>
  <si>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</si>
  <si>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</si>
  <si>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</si>
  <si>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</si>
  <si>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</si>
  <si>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</si>
  <si>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</si>
  <si>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</si>
  <si>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</si>
  <si>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</si>
  <si>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</si>
  <si>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</si>
  <si>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</si>
  <si>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</si>
  <si>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</si>
  <si>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</si>
  <si>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</si>
  <si>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</si>
  <si>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</si>
  <si>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</si>
  <si>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</si>
  <si>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</si>
  <si>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</si>
  <si>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</si>
  <si>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</si>
  <si>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</si>
  <si>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</si>
  <si>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</si>
  <si>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</si>
  <si>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</si>
  <si>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</si>
  <si>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</si>
  <si>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</si>
  <si>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</si>
  <si>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</si>
  <si>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</si>
  <si>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</si>
  <si>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</si>
  <si>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</si>
  <si>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</si>
  <si>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</si>
  <si>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</si>
  <si>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</si>
  <si>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</si>
  <si>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</si>
  <si>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</si>
  <si>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</si>
  <si>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</si>
  <si>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</si>
  <si>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</si>
  <si>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</si>
  <si>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</si>
  <si>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</si>
  <si>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</si>
  <si>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</si>
  <si>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</si>
  <si>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</si>
  <si>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</si>
  <si>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</si>
  <si>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</si>
  <si>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</si>
  <si>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</si>
  <si>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</si>
  <si>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</si>
  <si>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</si>
  <si>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</si>
  <si>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</si>
  <si>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</si>
  <si>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</si>
  <si>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</si>
  <si>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</si>
  <si>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</si>
  <si>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</si>
  <si>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</si>
  <si>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</si>
  <si>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</si>
  <si>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</si>
  <si>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</si>
  <si>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</si>
  <si>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</si>
  <si>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</si>
  <si>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</si>
  <si>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</si>
  <si>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</si>
  <si>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</si>
  <si>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</si>
  <si>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</si>
  <si>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</si>
  <si>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</si>
  <si>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</si>
  <si>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</si>
  <si>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</si>
  <si>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</si>
  <si>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</si>
  <si>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</si>
  <si>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</si>
  <si>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</si>
  <si>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</si>
  <si>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</si>
  <si>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</si>
  <si>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</si>
  <si>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</si>
  <si>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</si>
  <si>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</si>
  <si>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</si>
  <si>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</si>
  <si>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</si>
  <si>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</si>
  <si>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</si>
  <si>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</si>
  <si>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</si>
  <si>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</si>
  <si>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</si>
  <si>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</si>
  <si>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</si>
  <si>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</si>
  <si>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</si>
  <si>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</si>
  <si>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</si>
  <si>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</si>
  <si>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</si>
  <si>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</si>
  <si>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</si>
  <si>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</si>
  <si>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</si>
  <si>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</si>
  <si>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</si>
  <si>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</si>
  <si>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</si>
  <si>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</si>
  <si>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</si>
  <si>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</si>
  <si>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</si>
  <si>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</si>
  <si>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</si>
  <si>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</si>
  <si>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</si>
  <si>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</si>
  <si>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</si>
  <si>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</si>
  <si>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</si>
  <si>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</si>
  <si>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</si>
  <si>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</si>
  <si>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</si>
  <si>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</si>
  <si>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</si>
  <si>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</si>
  <si>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</si>
  <si>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</si>
  <si>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</si>
  <si>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</si>
  <si>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</si>
  <si>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</si>
  <si>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</si>
  <si>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</si>
  <si>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</si>
  <si>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</si>
  <si>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</si>
  <si>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</si>
  <si>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</si>
  <si>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</si>
  <si>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</si>
  <si>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</si>
  <si>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</si>
  <si>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</si>
  <si>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</si>
  <si>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</si>
  <si>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</si>
  <si>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</si>
  <si>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</si>
  <si>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</si>
  <si>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</si>
  <si>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</si>
  <si>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</si>
  <si>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</si>
  <si>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</si>
  <si>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</si>
  <si>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</si>
  <si>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</si>
  <si>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</si>
  <si>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</si>
  <si>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</si>
  <si>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</si>
  <si>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</si>
  <si>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</si>
  <si>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</si>
  <si>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</si>
  <si>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</si>
  <si>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</si>
  <si>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</si>
  <si>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</si>
  <si>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</si>
  <si>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</si>
  <si>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</si>
  <si>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</si>
  <si>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</si>
  <si>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</si>
  <si>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</si>
  <si>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</si>
  <si>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</si>
  <si>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</si>
  <si>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</si>
  <si>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</si>
  <si>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</si>
  <si>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</si>
  <si>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</si>
  <si>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</si>
  <si>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</si>
  <si>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</si>
  <si>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</si>
  <si>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</si>
  <si>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</si>
  <si>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</si>
  <si>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</si>
  <si>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</si>
  <si>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</si>
  <si>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</si>
  <si>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</si>
  <si>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</si>
  <si>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</si>
  <si>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</si>
  <si>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</si>
  <si>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</si>
  <si>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</si>
  <si>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</si>
  <si>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</si>
  <si>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</si>
  <si>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</si>
  <si>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</si>
  <si>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</si>
  <si>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</si>
  <si>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</si>
  <si>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</si>
  <si>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</si>
  <si>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</si>
  <si>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</si>
  <si>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</si>
  <si>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</si>
  <si>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</si>
  <si>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</si>
  <si>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</si>
  <si>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</si>
  <si>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</si>
  <si>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</si>
  <si>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</si>
  <si>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</si>
  <si>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</si>
  <si>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</si>
  <si>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</si>
  <si>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</si>
  <si>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</si>
  <si>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</si>
  <si>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</si>
  <si>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</si>
  <si>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</si>
  <si>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</si>
  <si>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</si>
  <si>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</si>
  <si>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</si>
  <si>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</si>
  <si>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</si>
  <si>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</si>
  <si>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</si>
  <si>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</si>
  <si>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</si>
  <si>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</si>
  <si>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</si>
  <si>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</si>
  <si>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</si>
  <si>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</si>
  <si>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</si>
  <si>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</si>
  <si>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</si>
  <si>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</si>
  <si>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</si>
  <si>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</si>
  <si>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</si>
  <si>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</si>
  <si>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</si>
  <si>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</si>
  <si>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</si>
  <si>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</si>
  <si>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</si>
  <si>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</si>
  <si>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</si>
  <si>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</si>
  <si>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</si>
  <si>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</si>
  <si>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</si>
  <si>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</si>
  <si>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</si>
  <si>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</si>
  <si>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</si>
  <si>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</si>
  <si>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</si>
  <si>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</si>
  <si>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</si>
  <si>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</si>
  <si>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</si>
  <si>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</si>
  <si>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</si>
  <si>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</si>
  <si>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</si>
  <si>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</si>
  <si>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</si>
  <si>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</si>
  <si>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</si>
  <si>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</si>
  <si>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</si>
  <si>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</si>
  <si>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</si>
  <si>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</si>
  <si>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</si>
  <si>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</si>
  <si>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</si>
  <si>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</si>
  <si>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</si>
  <si>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</si>
  <si>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</si>
  <si>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</si>
  <si>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</si>
  <si>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</si>
  <si>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</si>
  <si>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</si>
  <si>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</si>
  <si>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</si>
  <si>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</si>
  <si>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</si>
  <si>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</si>
  <si>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</si>
  <si>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</si>
  <si>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</si>
  <si>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</si>
  <si>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</si>
  <si>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</si>
  <si>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</si>
  <si>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</si>
  <si>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</si>
  <si>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</si>
  <si>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</si>
  <si>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</si>
  <si>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</si>
  <si>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</si>
  <si>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</si>
  <si>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</si>
  <si>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</si>
  <si>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</si>
  <si>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</si>
  <si>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</si>
  <si>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</si>
  <si>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</si>
  <si>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</si>
  <si>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</si>
  <si>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</si>
  <si>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</si>
  <si>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</si>
  <si>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</si>
  <si>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</si>
  <si>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</si>
  <si>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</si>
  <si>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</si>
  <si>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</si>
  <si>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</si>
  <si>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</si>
  <si>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</si>
  <si>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</si>
  <si>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</si>
  <si>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</si>
  <si>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</si>
  <si>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</si>
  <si>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</si>
  <si>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</si>
  <si>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</si>
  <si>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</si>
  <si>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</si>
  <si>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</si>
  <si>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</si>
  <si>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</si>
  <si>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</si>
  <si>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</si>
  <si>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</si>
  <si>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</si>
  <si>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</si>
  <si>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</si>
  <si>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</si>
  <si>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</si>
  <si>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</si>
  <si>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</si>
  <si>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</si>
  <si>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</si>
  <si>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</si>
  <si>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</si>
  <si>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</si>
  <si>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</si>
  <si>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</si>
  <si>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</si>
  <si>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</si>
  <si>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</si>
  <si>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</si>
  <si>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</si>
  <si>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</si>
  <si>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</si>
  <si>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</si>
  <si>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</si>
  <si>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</si>
  <si>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</si>
  <si>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</si>
  <si>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</si>
  <si>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</si>
  <si>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</si>
  <si>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</si>
  <si>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</si>
  <si>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</si>
  <si>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</si>
  <si>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</si>
  <si>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</si>
  <si>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</si>
  <si>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</si>
  <si>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</si>
  <si>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</si>
  <si>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</si>
  <si>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</si>
  <si>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</si>
  <si>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</si>
  <si>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</si>
  <si>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</si>
  <si>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</si>
  <si>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</si>
  <si>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</si>
  <si>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</si>
  <si>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</si>
  <si>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</si>
  <si>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</si>
  <si>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</si>
  <si>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</si>
  <si>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</si>
  <si>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</si>
  <si>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</si>
  <si>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</si>
  <si>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</si>
  <si>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</si>
  <si>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</si>
  <si>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</si>
  <si>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</si>
  <si>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</si>
  <si>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</si>
  <si>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</si>
  <si>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</si>
  <si>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</si>
  <si>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</si>
  <si>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</si>
  <si>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</si>
  <si>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</si>
  <si>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</si>
  <si>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</si>
  <si>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</si>
  <si>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</si>
  <si>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</si>
  <si>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</si>
  <si>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</si>
  <si>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</si>
  <si>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</si>
  <si>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</si>
  <si>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</si>
  <si>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</si>
  <si>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</si>
  <si>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</si>
  <si>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</si>
  <si>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</si>
  <si>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</si>
  <si>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</si>
  <si>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</si>
  <si>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</si>
  <si>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</si>
  <si>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</si>
  <si>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</si>
  <si>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</si>
  <si>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</si>
  <si>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</si>
  <si>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</si>
  <si>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</si>
  <si>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</si>
  <si>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</si>
  <si>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</si>
  <si>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</si>
  <si>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</si>
  <si>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</si>
  <si>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</si>
  <si>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</si>
  <si>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</si>
  <si>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</si>
  <si>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</si>
  <si>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</si>
  <si>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</si>
  <si>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</si>
  <si>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</si>
  <si>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</si>
  <si>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</si>
  <si>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</si>
  <si>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</si>
  <si>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</si>
  <si>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</si>
  <si>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</si>
  <si>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</si>
  <si>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</si>
  <si>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</si>
  <si>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</si>
  <si>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</si>
  <si>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</si>
  <si>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</si>
  <si>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</si>
  <si>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</si>
  <si>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</si>
  <si>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</si>
  <si>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</si>
  <si>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</si>
  <si>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</si>
  <si>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</si>
  <si>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</si>
  <si>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</si>
  <si>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</si>
  <si>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</si>
  <si>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</si>
  <si>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</si>
  <si>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</si>
  <si>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</si>
  <si>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</si>
  <si>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</si>
  <si>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</si>
  <si>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</si>
  <si>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</si>
  <si>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</si>
  <si>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</si>
  <si>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</si>
  <si>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</si>
  <si>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</si>
  <si>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</si>
  <si>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</si>
  <si>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</si>
  <si>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</si>
  <si>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</si>
  <si>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</si>
  <si>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</si>
  <si>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</si>
  <si>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</si>
  <si>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</si>
  <si>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</si>
  <si>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</si>
  <si>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</si>
  <si>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</si>
  <si>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</si>
  <si>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</si>
  <si>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</si>
  <si>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</si>
  <si>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</si>
  <si>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</si>
  <si>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</si>
  <si>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</si>
  <si>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</si>
  <si>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</si>
  <si>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</si>
  <si>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</si>
  <si>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</si>
  <si>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</si>
  <si>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</si>
  <si>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</si>
  <si>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</si>
  <si>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</si>
  <si>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</si>
  <si>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</si>
  <si>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</si>
  <si>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</si>
  <si>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</si>
  <si>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</si>
  <si>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</si>
  <si>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</si>
  <si>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</si>
  <si>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</si>
  <si>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</si>
  <si>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</si>
  <si>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</si>
  <si>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</si>
  <si>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</si>
  <si>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</si>
  <si>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</si>
  <si>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</si>
  <si>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</si>
  <si>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</si>
  <si>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</si>
  <si>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</si>
  <si>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</si>
  <si>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</si>
  <si>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</si>
  <si>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</si>
  <si>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</si>
  <si>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</si>
  <si>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</si>
  <si>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</si>
  <si>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</si>
  <si>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</si>
  <si>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</si>
  <si>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</si>
  <si>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</si>
  <si>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</si>
  <si>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</si>
  <si>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</si>
  <si>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</si>
  <si>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</si>
  <si>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</si>
  <si>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</si>
  <si>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</si>
  <si>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</si>
  <si>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</si>
  <si>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</si>
  <si>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</si>
  <si>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</si>
  <si>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</si>
  <si>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</si>
  <si>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</si>
  <si>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</si>
  <si>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</si>
  <si>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</si>
  <si>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</si>
  <si>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</si>
  <si>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</si>
  <si>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</si>
  <si>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</si>
  <si>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</si>
  <si>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</si>
  <si>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</si>
  <si>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</si>
  <si>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</si>
  <si>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</si>
  <si>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</si>
  <si>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</si>
  <si>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</si>
  <si>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</si>
  <si>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</si>
  <si>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</si>
  <si>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</si>
  <si>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</si>
  <si>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</si>
  <si>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</si>
  <si>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</si>
  <si>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</si>
  <si>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</si>
  <si>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</si>
  <si>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</si>
  <si>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</si>
  <si>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</si>
  <si>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</si>
  <si>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</si>
  <si>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</si>
  <si>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</si>
  <si>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</si>
  <si>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</si>
  <si>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</si>
  <si>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</si>
  <si>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</si>
  <si>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</si>
  <si>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</si>
  <si>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</si>
  <si>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</si>
  <si>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</si>
  <si>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</si>
  <si>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</si>
  <si>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</si>
  <si>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</si>
  <si>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</si>
  <si>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</si>
  <si>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</si>
  <si>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</si>
  <si>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</si>
  <si>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</si>
  <si>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</si>
  <si>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</si>
  <si>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</si>
  <si>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</si>
  <si>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</si>
  <si>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</si>
  <si>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</si>
  <si>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</si>
  <si>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</si>
  <si>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</si>
  <si>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</si>
  <si>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</si>
  <si>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</si>
  <si>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</si>
  <si>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</si>
  <si>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</si>
  <si>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</si>
  <si>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</si>
  <si>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</si>
  <si>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</si>
  <si>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</si>
  <si>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</si>
  <si>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</si>
  <si>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</si>
  <si>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</si>
  <si>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</si>
  <si>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</si>
  <si>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</si>
  <si>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</si>
  <si>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</si>
  <si>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</si>
  <si>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</si>
  <si>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</si>
  <si>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</si>
  <si>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</si>
  <si>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</si>
  <si>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</si>
  <si>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</si>
  <si>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</si>
  <si>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</si>
  <si>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</si>
  <si>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</si>
  <si>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</si>
  <si>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</si>
  <si>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</si>
  <si>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</si>
  <si>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</si>
  <si>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</si>
  <si>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</si>
  <si>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</si>
  <si>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</si>
  <si>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</si>
  <si>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</si>
  <si>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</si>
  <si>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</si>
  <si>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</si>
  <si>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</si>
  <si>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</si>
  <si>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</si>
  <si>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</si>
  <si>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</si>
  <si>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</si>
  <si>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</si>
  <si>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</si>
  <si>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</si>
  <si>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</si>
  <si>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</si>
  <si>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</si>
  <si>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</si>
  <si>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</si>
  <si>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</si>
  <si>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</si>
  <si>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</si>
  <si>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</si>
  <si>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</si>
  <si>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</si>
  <si>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</si>
  <si>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</si>
  <si>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</si>
  <si>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</si>
  <si>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</si>
  <si>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</si>
  <si>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</si>
  <si>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</si>
  <si>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</si>
  <si>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</si>
  <si>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</si>
  <si>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</si>
  <si>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</si>
  <si>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</si>
  <si>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</si>
  <si>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</si>
  <si>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</si>
  <si>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</si>
  <si>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</si>
  <si>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</si>
  <si>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</si>
  <si>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</si>
  <si>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</si>
  <si>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</si>
  <si>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</si>
  <si>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</si>
  <si>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</si>
  <si>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</si>
  <si>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</si>
  <si>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</si>
  <si>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</si>
  <si>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</si>
  <si>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</si>
  <si>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</si>
  <si>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</si>
  <si>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</si>
  <si>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</si>
  <si>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</si>
  <si>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</si>
  <si>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</si>
  <si>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</si>
  <si>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</si>
  <si>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</si>
  <si>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</si>
  <si>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</si>
  <si>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</si>
  <si>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</si>
  <si>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</si>
  <si>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</si>
  <si>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</si>
  <si>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</si>
  <si>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</si>
  <si>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</si>
  <si>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</si>
  <si>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</si>
  <si>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</si>
  <si>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</si>
  <si>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</si>
  <si>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</si>
  <si>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</si>
  <si>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</si>
  <si>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</si>
  <si>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</si>
  <si>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</si>
  <si>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</si>
  <si>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</si>
  <si>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</si>
  <si>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</si>
  <si>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</si>
  <si>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</si>
  <si>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</si>
  <si>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</si>
  <si>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</si>
  <si>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</si>
  <si>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</si>
  <si>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</si>
  <si>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</si>
  <si>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</si>
  <si>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</si>
  <si>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</si>
  <si>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</si>
  <si>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</si>
  <si>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</si>
  <si>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</si>
  <si>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</si>
  <si>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</si>
  <si>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</si>
  <si>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</si>
  <si>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</si>
  <si>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</si>
  <si>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</si>
  <si>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</si>
  <si>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</si>
  <si>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</si>
  <si>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</si>
  <si>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</si>
  <si>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</si>
  <si>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</si>
  <si>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</si>
  <si>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</si>
  <si>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</si>
  <si>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</si>
  <si>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</si>
  <si>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</si>
  <si>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</si>
  <si>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</si>
  <si>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</si>
  <si>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</si>
  <si>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</si>
  <si>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</si>
  <si>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</si>
  <si>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</si>
  <si>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</si>
  <si>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</si>
  <si>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</si>
  <si>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</si>
  <si>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</si>
  <si>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</si>
  <si>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</si>
  <si>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</si>
  <si>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</si>
  <si>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</si>
  <si>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</si>
  <si>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</si>
  <si>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</si>
  <si>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</si>
  <si>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</si>
  <si>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</si>
  <si>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</si>
  <si>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</si>
  <si>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</si>
  <si>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</si>
  <si>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</si>
  <si>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</si>
  <si>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</si>
  <si>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</si>
  <si>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</si>
  <si>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</si>
  <si>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</si>
  <si>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</si>
  <si>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</si>
  <si>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</si>
  <si>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</si>
  <si>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</si>
  <si>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</si>
  <si>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</si>
  <si>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</si>
  <si>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</si>
  <si>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</si>
  <si>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</si>
  <si>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</si>
  <si>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</si>
  <si>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</si>
  <si>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</si>
  <si>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</si>
  <si>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</si>
  <si>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</si>
  <si>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</si>
  <si>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</si>
  <si>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</si>
  <si>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</si>
  <si>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</si>
  <si>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</si>
  <si>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</si>
  <si>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</si>
  <si>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</si>
  <si>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</si>
  <si>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</si>
  <si>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</si>
  <si>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</si>
  <si>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</si>
  <si>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</si>
  <si>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</si>
  <si>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</si>
  <si>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</si>
  <si>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</si>
  <si>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</si>
  <si>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</si>
  <si>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</si>
  <si>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</si>
  <si>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</si>
  <si>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</si>
  <si>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</si>
  <si>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</si>
  <si>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</si>
  <si>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</si>
  <si>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</si>
  <si>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</si>
  <si>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</si>
  <si>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</si>
  <si>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</si>
  <si>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</si>
  <si>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</si>
  <si>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</si>
  <si>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</si>
  <si>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</si>
  <si>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</si>
  <si>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</si>
  <si>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</si>
  <si>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</si>
  <si>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</si>
  <si>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</si>
  <si>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</si>
  <si>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</si>
  <si>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</si>
  <si>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</si>
  <si>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</si>
  <si>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</si>
  <si>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</si>
  <si>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</si>
  <si>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</si>
  <si>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</si>
  <si>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</si>
  <si>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</si>
  <si>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</si>
  <si>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</si>
  <si>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</si>
  <si>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</si>
  <si>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</si>
  <si>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</si>
  <si>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</si>
  <si>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</si>
  <si>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</si>
  <si>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</si>
  <si>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</si>
  <si>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</si>
  <si>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</si>
  <si>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</si>
  <si>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</si>
  <si>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</si>
  <si>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</si>
  <si>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</si>
  <si>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</si>
  <si>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</si>
  <si>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</si>
  <si>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</si>
  <si>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</si>
  <si>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</si>
  <si>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</si>
  <si>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</si>
  <si>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</si>
  <si>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</si>
  <si>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</si>
  <si>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</si>
  <si>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</si>
  <si>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</si>
  <si>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</si>
  <si>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</si>
  <si>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</si>
  <si>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</si>
  <si>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</si>
  <si>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</si>
  <si>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</si>
  <si>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</si>
  <si>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</si>
  <si>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</si>
  <si>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</si>
  <si>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</si>
  <si>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</si>
  <si>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</si>
  <si>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</si>
  <si>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</si>
  <si>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</si>
  <si>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</si>
  <si>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</si>
  <si>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</si>
  <si>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</si>
  <si>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</si>
  <si>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</si>
  <si>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</si>
  <si>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</si>
  <si>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</si>
  <si>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</si>
  <si>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</si>
  <si>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</si>
  <si>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</si>
  <si>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</si>
  <si>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</si>
  <si>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</si>
  <si>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</si>
  <si>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</si>
  <si>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</si>
  <si>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</si>
  <si>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</si>
  <si>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</si>
  <si>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</si>
  <si>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</si>
  <si>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</si>
  <si>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</si>
  <si>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</si>
  <si>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</si>
  <si>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</si>
  <si>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</si>
  <si>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</si>
  <si>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</si>
  <si>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</si>
  <si>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</si>
  <si>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</si>
  <si>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</si>
  <si>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</si>
  <si>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</si>
  <si>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</si>
  <si>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</si>
  <si>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</si>
  <si>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</si>
  <si>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</si>
  <si>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</si>
  <si>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</si>
  <si>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</si>
  <si>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</si>
  <si>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</si>
  <si>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</si>
  <si>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</si>
  <si>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</si>
  <si>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</si>
  <si>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</si>
  <si>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</si>
  <si>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</si>
  <si>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</si>
  <si>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</si>
  <si>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</si>
  <si>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</si>
  <si>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</si>
  <si>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</si>
  <si>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</si>
  <si>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</si>
  <si>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</si>
  <si>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</si>
  <si>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</si>
  <si>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</si>
  <si>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</si>
  <si>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</si>
  <si>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</si>
  <si>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</si>
  <si>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</si>
  <si>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</si>
  <si>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</si>
  <si>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</si>
  <si>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</si>
  <si>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</si>
  <si>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</si>
  <si>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</si>
  <si>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</si>
  <si>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</si>
  <si>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</si>
  <si>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</si>
  <si>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</si>
  <si>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</si>
  <si>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</si>
  <si>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</si>
  <si>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</si>
  <si>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</si>
  <si>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</si>
  <si>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</si>
  <si>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</si>
  <si>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</si>
  <si>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</si>
  <si>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</si>
  <si>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</si>
  <si>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</si>
  <si>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</si>
  <si>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</si>
  <si>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</si>
  <si>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</si>
  <si>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</si>
  <si>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</si>
  <si>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</si>
  <si>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</si>
  <si>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</si>
  <si>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</si>
  <si>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</si>
  <si>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</si>
  <si>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</si>
  <si>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</si>
  <si>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</si>
  <si>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</si>
  <si>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</si>
  <si>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</si>
  <si>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</si>
  <si>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</si>
  <si>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</si>
  <si>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</si>
  <si>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</si>
  <si>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</si>
  <si>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</si>
  <si>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</si>
  <si>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</si>
  <si>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</si>
  <si>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</si>
  <si>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</si>
  <si>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</si>
  <si>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</si>
  <si>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</si>
  <si>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</si>
  <si>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</si>
  <si>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</si>
  <si>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</si>
  <si>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</si>
  <si>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</si>
  <si>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</si>
  <si>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</si>
  <si>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</si>
  <si>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</si>
  <si>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</si>
  <si>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</si>
  <si>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</si>
  <si>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</si>
  <si>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</si>
  <si>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</si>
  <si>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</si>
  <si>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</si>
  <si>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</si>
  <si>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</si>
  <si>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</si>
  <si>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</si>
  <si>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</si>
  <si>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</si>
  <si>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</si>
  <si>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</si>
  <si>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</si>
  <si>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</si>
  <si>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</si>
  <si>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</si>
  <si>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</si>
  <si>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</si>
  <si>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</si>
  <si>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</si>
  <si>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</si>
  <si>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</si>
  <si>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</si>
  <si>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</si>
  <si>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</si>
  <si>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</si>
  <si>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</si>
  <si>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</si>
  <si>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</si>
  <si>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</si>
  <si>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</si>
  <si>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</si>
  <si>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</si>
  <si>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</si>
  <si>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</si>
  <si>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</si>
  <si>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</si>
  <si>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</si>
  <si>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</si>
  <si>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</si>
  <si>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</si>
  <si>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</si>
  <si>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</si>
  <si>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</si>
  <si>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</si>
  <si>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</si>
  <si>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</si>
  <si>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</si>
  <si>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</si>
  <si>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</si>
  <si>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</si>
  <si>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</si>
  <si>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</si>
  <si>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</si>
  <si>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</si>
  <si>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</si>
  <si>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</si>
  <si>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</si>
  <si>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</si>
  <si>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</si>
  <si>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</si>
  <si>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</si>
  <si>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</si>
  <si>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</si>
  <si>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</si>
  <si>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</si>
  <si>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</si>
  <si>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</si>
  <si>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</si>
  <si>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</si>
  <si>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</si>
  <si>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</si>
  <si>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</si>
  <si>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</si>
  <si>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</si>
  <si>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</si>
  <si>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</si>
  <si>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</si>
  <si>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</si>
  <si>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</si>
  <si>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</si>
  <si>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</si>
  <si>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</si>
  <si>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</si>
  <si>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</si>
  <si>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</si>
  <si>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</si>
  <si>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</si>
  <si>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</si>
  <si>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</si>
  <si>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</si>
  <si>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</si>
  <si>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</si>
  <si>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</si>
  <si>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</si>
  <si>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</si>
  <si>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</si>
  <si>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</si>
  <si>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</si>
  <si>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</si>
  <si>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</si>
  <si>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</si>
  <si>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</si>
  <si>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</si>
  <si>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</si>
  <si>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</si>
  <si>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</si>
  <si>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</si>
  <si>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</si>
  <si>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</si>
  <si>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</si>
  <si>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</si>
  <si>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</si>
  <si>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</si>
  <si>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</si>
  <si>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</si>
  <si>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</si>
  <si>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</si>
  <si>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</si>
  <si>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</si>
  <si>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</si>
  <si>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</si>
  <si>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</si>
  <si>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</si>
  <si>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</si>
  <si>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</si>
  <si>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</si>
  <si>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</si>
  <si>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</si>
  <si>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</si>
  <si>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</si>
  <si>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</si>
  <si>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</si>
  <si>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</si>
  <si>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</si>
  <si>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</si>
  <si>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</si>
  <si>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</si>
  <si>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</si>
  <si>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</si>
  <si>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</si>
  <si>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</si>
  <si>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</si>
  <si>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</si>
  <si>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</si>
  <si>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</si>
  <si>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</si>
  <si>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</si>
  <si>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</si>
  <si>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</si>
  <si>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</si>
  <si>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</si>
  <si>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</si>
  <si>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</si>
  <si>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</si>
  <si>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</si>
  <si>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</si>
  <si>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</si>
  <si>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</si>
  <si>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</si>
  <si>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</si>
  <si>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</si>
  <si>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</si>
  <si>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</si>
  <si>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</si>
  <si>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</si>
  <si>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</si>
  <si>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</si>
  <si>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</si>
  <si>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</si>
  <si>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</si>
  <si>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</si>
  <si>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</si>
  <si>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</si>
  <si>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</si>
  <si>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</si>
  <si>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</si>
  <si>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</si>
  <si>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</si>
  <si>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</si>
  <si>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</si>
  <si>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</si>
  <si>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</si>
  <si>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</si>
  <si>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</si>
  <si>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</si>
  <si>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</si>
  <si>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</si>
  <si>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</si>
  <si>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</si>
  <si>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</si>
  <si>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</si>
  <si>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</si>
  <si>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</si>
  <si>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</si>
  <si>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</si>
  <si>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</si>
  <si>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</si>
  <si>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</si>
  <si>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</si>
  <si>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</si>
  <si>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</si>
  <si>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</si>
  <si>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</si>
  <si>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</si>
  <si>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</si>
  <si>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</si>
  <si>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</si>
  <si>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</si>
  <si>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</si>
  <si>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</si>
  <si>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</si>
  <si>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</si>
  <si>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</si>
  <si>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</si>
  <si>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</si>
  <si>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</si>
  <si>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</si>
  <si>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</si>
  <si>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</si>
  <si>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</si>
  <si>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</si>
  <si>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</si>
  <si>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</si>
  <si>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</si>
  <si>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</si>
  <si>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</si>
  <si>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</si>
  <si>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</si>
  <si>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</si>
  <si>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</si>
  <si>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</si>
  <si>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</si>
  <si>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</si>
  <si>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</si>
  <si>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</si>
  <si>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</si>
  <si>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</si>
  <si>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</si>
  <si>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</si>
  <si>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</si>
  <si>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</si>
  <si>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</si>
  <si>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</si>
  <si>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</si>
  <si>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</si>
  <si>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</si>
  <si>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</si>
  <si>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</si>
  <si>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</si>
  <si>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</si>
  <si>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</si>
  <si>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</si>
  <si>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</si>
  <si>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</si>
  <si>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</si>
  <si>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</si>
  <si>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</si>
  <si>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</si>
  <si>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</si>
  <si>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</si>
  <si>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</si>
  <si>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</si>
  <si>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</si>
  <si>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</si>
  <si>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</si>
  <si>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</si>
  <si>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</si>
  <si>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</si>
  <si>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</si>
  <si>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</si>
  <si>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</si>
  <si>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</si>
  <si>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</si>
  <si>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</si>
  <si>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</si>
  <si>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</si>
  <si>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</si>
  <si>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</si>
  <si>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</si>
  <si>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</si>
  <si>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</si>
  <si>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</si>
  <si>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</si>
  <si>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</si>
  <si>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</si>
  <si>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</si>
  <si>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</si>
  <si>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</si>
  <si>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</si>
  <si>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</si>
  <si>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</si>
  <si>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</si>
  <si>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</si>
  <si>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</si>
  <si>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</si>
  <si>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</si>
  <si>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</si>
  <si>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</si>
  <si>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</si>
  <si>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</si>
  <si>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</si>
  <si>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</si>
  <si>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</si>
  <si>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</si>
  <si>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</si>
  <si>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</si>
  <si>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</si>
  <si>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</si>
  <si>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</si>
  <si>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</si>
  <si>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</si>
  <si>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</si>
  <si>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</si>
  <si>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</si>
  <si>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</si>
  <si>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</si>
  <si>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</si>
  <si>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</si>
  <si>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</si>
  <si>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</si>
  <si>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</si>
  <si>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</si>
  <si>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</si>
  <si>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</si>
  <si>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</si>
  <si>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</si>
  <si>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</si>
  <si>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</si>
  <si>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</si>
  <si>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</si>
  <si>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</si>
  <si>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</si>
  <si>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</si>
  <si>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</si>
  <si>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</si>
  <si>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</si>
  <si>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</si>
  <si>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</si>
  <si>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</si>
  <si>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</si>
  <si>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</si>
  <si>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</si>
  <si>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</si>
  <si>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</si>
  <si>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</si>
  <si>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</si>
  <si>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</si>
  <si>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</si>
  <si>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</si>
  <si>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</si>
  <si>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</si>
  <si>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</si>
  <si>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</si>
  <si>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</si>
  <si>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</si>
  <si>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</si>
  <si>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</si>
  <si>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</si>
  <si>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</si>
  <si>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</si>
  <si>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</si>
  <si>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</si>
  <si>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</si>
  <si>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</si>
  <si>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</si>
  <si>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</si>
  <si>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</si>
  <si>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</si>
  <si>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</si>
  <si>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</si>
  <si>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</si>
  <si>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</si>
  <si>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</si>
  <si>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</si>
  <si>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</si>
  <si>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</si>
  <si>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</si>
  <si>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</si>
  <si>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</si>
  <si>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</si>
  <si>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</si>
  <si>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</si>
  <si>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</si>
  <si>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</si>
  <si>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</si>
  <si>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</si>
  <si>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</si>
  <si>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</si>
  <si>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</si>
  <si>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</si>
  <si>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</si>
  <si>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</si>
  <si>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</si>
  <si>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</si>
  <si>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</si>
  <si>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</si>
  <si>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</si>
  <si>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</si>
  <si>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</si>
  <si>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</si>
  <si>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</si>
  <si>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</si>
  <si>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</si>
  <si>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</si>
  <si>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</si>
  <si>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</si>
  <si>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</si>
  <si>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</si>
  <si>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</si>
  <si>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</si>
  <si>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</si>
  <si>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</si>
  <si>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</si>
  <si>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</si>
  <si>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</si>
  <si>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</si>
  <si>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</si>
  <si>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</si>
  <si>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</si>
  <si>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</si>
  <si>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</si>
  <si>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</si>
  <si>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</si>
  <si>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</si>
  <si>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</si>
  <si>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</si>
  <si>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</si>
  <si>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</si>
  <si>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</si>
  <si>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</si>
  <si>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</si>
  <si>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</si>
  <si>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</si>
  <si>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</si>
  <si>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</si>
  <si>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</si>
  <si>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</si>
  <si>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</si>
  <si>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</si>
  <si>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</si>
  <si>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</si>
  <si>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</si>
  <si>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</si>
  <si>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</si>
  <si>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</si>
  <si>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</si>
  <si>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</si>
  <si>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</si>
  <si>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</si>
  <si>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</si>
  <si>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</si>
  <si>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</si>
  <si>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</si>
  <si>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</si>
  <si>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</si>
  <si>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</si>
  <si>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</si>
  <si>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</si>
  <si>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</si>
  <si>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</si>
  <si>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</si>
  <si>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</si>
  <si>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</si>
  <si>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</si>
  <si>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</si>
  <si>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</si>
  <si>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</si>
  <si>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</si>
  <si>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</si>
  <si>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</si>
  <si>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</si>
  <si>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</si>
  <si>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</si>
  <si>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</si>
  <si>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</si>
  <si>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</si>
  <si>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</si>
  <si>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</si>
  <si>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</si>
  <si>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</si>
  <si>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</si>
  <si>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</si>
  <si>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</si>
  <si>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</si>
  <si>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</si>
  <si>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</si>
  <si>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</si>
  <si>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</si>
  <si>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</si>
  <si>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</si>
  <si>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</si>
  <si>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</si>
  <si>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</si>
  <si>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</si>
  <si>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</si>
  <si>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</si>
  <si>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</si>
  <si>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</si>
  <si>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</si>
  <si>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</si>
  <si>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</si>
  <si>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</si>
  <si>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</si>
  <si>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</si>
  <si>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</si>
  <si>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</si>
  <si>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</si>
  <si>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</si>
  <si>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</si>
  <si>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</si>
  <si>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</si>
  <si>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</si>
  <si>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</si>
  <si>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</si>
  <si>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</si>
  <si>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</si>
  <si>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</si>
  <si>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</si>
  <si>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</si>
  <si>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</si>
  <si>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</si>
  <si>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</si>
  <si>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</si>
  <si>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</si>
  <si>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</si>
  <si>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</si>
  <si>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</si>
  <si>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</si>
  <si>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</si>
  <si>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</si>
  <si>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</si>
  <si>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</si>
  <si>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</si>
  <si>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</si>
  <si>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</si>
  <si>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</si>
  <si>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</si>
  <si>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</si>
  <si>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</si>
  <si>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</si>
  <si>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</si>
  <si>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</si>
  <si>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</si>
  <si>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</si>
  <si>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</si>
  <si>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</si>
  <si>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</si>
  <si>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</si>
  <si>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</si>
  <si>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</si>
  <si>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</si>
  <si>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</si>
  <si>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</si>
  <si>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</si>
  <si>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</si>
  <si>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</si>
  <si>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</si>
  <si>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</si>
  <si>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</si>
  <si>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</si>
  <si>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</si>
  <si>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</si>
  <si>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</si>
  <si>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</si>
  <si>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</si>
  <si>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</si>
  <si>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</si>
  <si>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</si>
  <si>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</si>
  <si>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</si>
  <si>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</si>
  <si>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</si>
  <si>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</si>
  <si>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</si>
  <si>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</si>
  <si>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</si>
  <si>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</si>
  <si>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</si>
  <si>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</si>
  <si>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</si>
  <si>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</si>
  <si>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</si>
  <si>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</si>
  <si>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</si>
  <si>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</si>
  <si>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</si>
  <si>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</si>
  <si>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</si>
  <si>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</si>
  <si>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</si>
  <si>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</si>
  <si>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</si>
  <si>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</si>
  <si>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</si>
  <si>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</si>
  <si>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</si>
  <si>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</si>
  <si>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</si>
  <si>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</si>
  <si>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</si>
  <si>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</si>
  <si>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</si>
  <si>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</si>
  <si>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</si>
  <si>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</si>
  <si>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</si>
  <si>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</si>
  <si>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</si>
  <si>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</si>
  <si>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</si>
  <si>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</si>
  <si>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</si>
  <si>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</si>
  <si>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</si>
  <si>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</si>
  <si>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</si>
  <si>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</si>
  <si>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</si>
  <si>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</si>
  <si>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</si>
  <si>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</si>
  <si>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</si>
  <si>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</si>
  <si>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</si>
  <si>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</si>
  <si>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</si>
  <si>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</si>
  <si>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</si>
  <si>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</si>
  <si>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</si>
  <si>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</si>
  <si>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</si>
  <si>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</si>
  <si>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</si>
  <si>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</si>
  <si>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</si>
  <si>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</si>
  <si>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</si>
  <si>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</si>
  <si>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</si>
  <si>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</si>
  <si>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</si>
  <si>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</si>
  <si>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</si>
  <si>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</si>
  <si>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</si>
  <si>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</si>
  <si>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</si>
  <si>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</si>
  <si>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</si>
  <si>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</si>
  <si>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</si>
  <si>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</si>
  <si>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</si>
  <si>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</si>
  <si>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</si>
  <si>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</si>
  <si>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</si>
  <si>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</si>
  <si>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</si>
  <si>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</si>
  <si>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</si>
  <si>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</si>
  <si>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</si>
  <si>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</si>
  <si>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</si>
  <si>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</si>
  <si>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</si>
  <si>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</si>
  <si>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</si>
  <si>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</si>
  <si>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</si>
  <si>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</si>
  <si>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</si>
  <si>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</si>
  <si>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</si>
  <si>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</si>
  <si>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</si>
  <si>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</si>
  <si>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</si>
  <si>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</si>
  <si>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</si>
  <si>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</si>
  <si>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</si>
  <si>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</si>
  <si>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</si>
  <si>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</si>
  <si>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</si>
  <si>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</si>
  <si>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</si>
  <si>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</si>
  <si>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</si>
  <si>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</si>
  <si>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</si>
  <si>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</si>
  <si>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</si>
  <si>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</si>
  <si>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</si>
  <si>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</si>
  <si>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</si>
  <si>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</si>
  <si>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</si>
  <si>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</si>
  <si>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</si>
  <si>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</si>
  <si>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</si>
  <si>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</si>
  <si>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</si>
  <si>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</si>
  <si>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</si>
  <si>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</si>
  <si>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</si>
  <si>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</si>
  <si>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</si>
  <si>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</si>
  <si>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</si>
  <si>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</si>
  <si>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</si>
  <si>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</si>
  <si>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</si>
  <si>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</si>
  <si>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</si>
  <si>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</si>
  <si>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</si>
  <si>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</si>
  <si>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</si>
  <si>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</si>
  <si>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</si>
  <si>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</si>
  <si>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</si>
  <si>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</si>
  <si>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</si>
  <si>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</si>
  <si>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</si>
  <si>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</si>
  <si>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</si>
  <si>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</si>
  <si>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</si>
  <si>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</si>
  <si>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</si>
  <si>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</si>
  <si>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</si>
  <si>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</si>
  <si>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</si>
  <si>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</si>
  <si>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</si>
  <si>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</si>
  <si>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</si>
  <si>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</si>
  <si>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</si>
  <si>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</si>
  <si>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</si>
  <si>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</si>
  <si>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</si>
  <si>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</si>
  <si>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</si>
  <si>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</si>
  <si>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</si>
  <si>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</si>
  <si>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</si>
  <si>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</si>
  <si>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</si>
  <si>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</si>
  <si>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</si>
  <si>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</si>
  <si>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</si>
  <si>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</si>
  <si>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</si>
  <si>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</si>
  <si>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</si>
  <si>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</si>
  <si>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</si>
  <si>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</si>
  <si>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</si>
  <si>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</si>
  <si>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</si>
  <si>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</si>
  <si>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</si>
  <si>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</si>
  <si>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</si>
  <si>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</si>
  <si>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</si>
  <si>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</si>
  <si>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</si>
  <si>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</si>
  <si>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</si>
  <si>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</si>
  <si>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</si>
  <si>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</si>
  <si>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</si>
  <si>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</si>
  <si>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</si>
  <si>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</si>
  <si>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</si>
  <si>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</si>
  <si>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</si>
  <si>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</si>
  <si>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</si>
  <si>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</si>
  <si>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</si>
  <si>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</si>
  <si>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</si>
  <si>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</si>
  <si>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</si>
  <si>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</si>
  <si>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</si>
  <si>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</si>
  <si>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</si>
  <si>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</si>
  <si>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</si>
  <si>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</si>
  <si>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</si>
  <si>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</si>
  <si>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</si>
  <si>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</si>
  <si>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</si>
  <si>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</si>
  <si>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</si>
  <si>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</si>
  <si>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</si>
  <si>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</si>
  <si>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</si>
  <si>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</si>
  <si>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</si>
  <si>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</si>
  <si>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</si>
  <si>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</si>
  <si>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</si>
  <si>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</si>
  <si>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</si>
  <si>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</si>
  <si>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</si>
  <si>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</si>
  <si>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</si>
  <si>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</si>
  <si>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</si>
  <si>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</si>
  <si>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</si>
  <si>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</si>
  <si>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</si>
  <si>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</si>
  <si>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</si>
  <si>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</si>
  <si>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</si>
  <si>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</si>
  <si>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</si>
  <si>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</si>
  <si>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</si>
  <si>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</si>
  <si>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</si>
  <si>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</si>
  <si>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</si>
  <si>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</si>
  <si>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</si>
  <si>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</si>
  <si>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</si>
  <si>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</si>
  <si>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</si>
  <si>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</si>
  <si>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</si>
  <si>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</si>
  <si>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</si>
  <si>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</si>
  <si>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</si>
  <si>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</si>
  <si>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</si>
  <si>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</si>
  <si>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</si>
  <si>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</si>
  <si>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</si>
  <si>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</si>
  <si>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</si>
  <si>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</si>
  <si>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</si>
  <si>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</si>
  <si>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</si>
  <si>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</si>
  <si>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</si>
  <si>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</si>
  <si>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</si>
  <si>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</si>
  <si>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</si>
  <si>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</si>
  <si>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</si>
  <si>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</si>
  <si>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</si>
  <si>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</si>
  <si>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</si>
  <si>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</si>
  <si>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</si>
  <si>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</si>
  <si>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</si>
  <si>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</si>
  <si>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</si>
  <si>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</si>
  <si>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</si>
  <si>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</si>
  <si>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</si>
  <si>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</si>
  <si>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</si>
  <si>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</si>
  <si>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</si>
  <si>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</si>
  <si>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</si>
  <si>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</si>
  <si>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</si>
  <si>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</si>
  <si>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</si>
  <si>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</si>
  <si>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</si>
  <si>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</si>
  <si>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</si>
  <si>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</si>
  <si>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</si>
  <si>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</si>
  <si>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</si>
  <si>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</si>
  <si>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</si>
  <si>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</si>
  <si>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</si>
  <si>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</si>
  <si>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</si>
  <si>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</si>
  <si>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</si>
  <si>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</si>
  <si>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</si>
  <si>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</si>
  <si>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</si>
  <si>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</si>
  <si>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</si>
  <si>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</si>
  <si>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</si>
  <si>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</si>
  <si>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</si>
  <si>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</si>
  <si>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</si>
  <si>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</si>
  <si>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</si>
  <si>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</si>
  <si>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</si>
  <si>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</si>
  <si>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</si>
  <si>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</si>
  <si>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</si>
  <si>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</si>
  <si>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</si>
  <si>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</si>
  <si>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</si>
  <si>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</si>
  <si>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</si>
  <si>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</si>
  <si>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</si>
  <si>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</si>
  <si>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</si>
  <si>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</si>
  <si>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</si>
  <si>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</si>
  <si>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</si>
  <si>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</si>
  <si>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</si>
  <si>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</si>
  <si>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</si>
  <si>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</si>
  <si>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</si>
  <si>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</si>
  <si>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</si>
  <si>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</si>
  <si>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</si>
  <si>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</si>
  <si>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</si>
  <si>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</si>
  <si>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</si>
  <si>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</si>
  <si>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</si>
  <si>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</si>
  <si>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</si>
  <si>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</si>
  <si>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</si>
  <si>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</si>
  <si>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</si>
  <si>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</si>
  <si>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</si>
  <si>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</si>
  <si>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</si>
  <si>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</si>
  <si>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</si>
  <si>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</si>
  <si>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</si>
  <si>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</si>
  <si>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</si>
  <si>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</si>
  <si>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</si>
  <si>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</si>
  <si>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</si>
  <si>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</si>
  <si>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</si>
  <si>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</si>
  <si>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</si>
  <si>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</si>
  <si>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</si>
  <si>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</si>
  <si>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</si>
  <si>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</si>
  <si>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</si>
  <si>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</si>
  <si>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</si>
  <si>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</si>
  <si>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</si>
  <si>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</si>
  <si>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</si>
  <si>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</si>
  <si>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</si>
  <si>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</si>
  <si>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</si>
  <si>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</si>
  <si>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</si>
  <si>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</si>
  <si>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</si>
  <si>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</si>
  <si>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</si>
  <si>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</si>
  <si>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</si>
  <si>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</si>
  <si>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</si>
  <si>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</si>
  <si>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</si>
  <si>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</si>
  <si>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</si>
  <si>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</si>
  <si>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</si>
  <si>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</si>
  <si>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</si>
  <si>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</si>
  <si>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</si>
  <si>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</si>
  <si>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</si>
  <si>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</si>
  <si>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</si>
  <si>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</si>
  <si>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</si>
  <si>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</si>
  <si>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</si>
  <si>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</si>
  <si>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</si>
  <si>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</si>
  <si>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</si>
  <si>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</si>
  <si>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</si>
  <si>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</si>
  <si>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</si>
  <si>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</si>
  <si>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</si>
  <si>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</si>
  <si>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</si>
  <si>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</si>
  <si>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</si>
  <si>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</si>
  <si>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</si>
  <si>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</si>
  <si>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</si>
  <si>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</si>
  <si>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</si>
  <si>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</si>
  <si>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</si>
  <si>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</si>
  <si>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</si>
  <si>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</si>
  <si>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</si>
  <si>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</si>
  <si>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</si>
  <si>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</si>
  <si>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</si>
  <si>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</si>
  <si>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</si>
  <si>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</si>
  <si>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</si>
  <si>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</si>
  <si>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</si>
  <si>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</si>
  <si>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</si>
  <si>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</si>
  <si>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</si>
  <si>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</si>
  <si>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</si>
  <si>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</si>
  <si>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</si>
  <si>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</si>
  <si>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</si>
  <si>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</si>
  <si>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</si>
  <si>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</si>
  <si>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</si>
  <si>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</si>
  <si>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</si>
  <si>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</si>
  <si>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</si>
  <si>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</si>
  <si>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</si>
  <si>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</si>
  <si>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</si>
  <si>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</si>
  <si>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</si>
  <si>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</si>
  <si>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</si>
  <si>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</si>
  <si>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</si>
  <si>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</si>
  <si>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</si>
  <si>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</si>
  <si>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</si>
  <si>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</si>
  <si>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</si>
  <si>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</si>
  <si>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</si>
  <si>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</si>
  <si>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</si>
  <si>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</si>
  <si>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</si>
  <si>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</si>
  <si>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</si>
  <si>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</si>
  <si>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</si>
  <si>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</si>
  <si>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</si>
  <si>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</si>
  <si>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</si>
  <si>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</si>
  <si>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</si>
  <si>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</si>
  <si>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</si>
  <si>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</si>
  <si>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</si>
  <si>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</si>
  <si>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</si>
  <si>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</si>
  <si>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</si>
  <si>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</si>
  <si>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</si>
  <si>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</si>
  <si>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</si>
  <si>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</si>
  <si>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</si>
  <si>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</si>
  <si>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</si>
  <si>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</si>
  <si>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</si>
  <si>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</si>
  <si>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</si>
  <si>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</si>
  <si>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</si>
  <si>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</si>
  <si>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</si>
  <si>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</si>
  <si>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</si>
  <si>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</si>
  <si>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</si>
  <si>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</si>
  <si>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</si>
  <si>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</si>
  <si>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</si>
  <si>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</si>
  <si>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</si>
  <si>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</si>
  <si>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</si>
  <si>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</si>
  <si>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</si>
  <si>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</si>
  <si>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</si>
  <si>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</si>
  <si>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</si>
  <si>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</si>
  <si>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</si>
  <si>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</si>
  <si>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</si>
  <si>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</si>
  <si>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</si>
  <si>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</si>
  <si>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</si>
  <si>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</si>
  <si>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</si>
  <si>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</si>
  <si>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</si>
  <si>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</si>
  <si>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</si>
  <si>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</si>
  <si>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</si>
  <si>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</si>
  <si>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</si>
  <si>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</si>
  <si>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</si>
  <si>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</si>
  <si>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</si>
  <si>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</si>
  <si>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</si>
  <si>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</si>
  <si>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</si>
  <si>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</si>
  <si>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</si>
  <si>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</si>
  <si>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</si>
  <si>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</si>
  <si>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</si>
  <si>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</si>
  <si>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</si>
  <si>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</si>
  <si>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</si>
  <si>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</si>
  <si>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</si>
  <si>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</si>
  <si>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</si>
  <si>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</si>
  <si>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</si>
  <si>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</si>
  <si>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</si>
  <si>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</si>
  <si>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</si>
  <si>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</si>
  <si>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</si>
  <si>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</si>
  <si>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</si>
  <si>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</si>
  <si>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</si>
  <si>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</si>
  <si>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</si>
  <si>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</si>
  <si>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</si>
  <si>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</si>
  <si>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</si>
  <si>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</si>
  <si>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</si>
  <si>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</si>
  <si>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</si>
  <si>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</si>
  <si>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</si>
  <si>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</si>
  <si>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</si>
  <si>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</si>
  <si>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</si>
  <si>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</si>
  <si>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</si>
  <si>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</si>
  <si>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</si>
  <si>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</si>
  <si>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</si>
  <si>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</si>
  <si>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</si>
  <si>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</si>
  <si>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</si>
  <si>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</si>
  <si>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</si>
  <si>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</si>
  <si>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</si>
  <si>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</si>
  <si>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</si>
  <si>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</si>
  <si>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</si>
  <si>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</si>
  <si>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</si>
  <si>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</si>
  <si>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</si>
  <si>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</si>
  <si>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</si>
  <si>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</si>
  <si>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</si>
  <si>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</si>
  <si>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</si>
  <si>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</si>
  <si>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</si>
  <si>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</si>
  <si>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</si>
  <si>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</si>
  <si>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</si>
  <si>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</si>
  <si>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</si>
  <si>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</si>
  <si>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</si>
  <si>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</si>
  <si>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</si>
  <si>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</si>
  <si>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</si>
  <si>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</si>
  <si>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</si>
  <si>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</si>
  <si>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</si>
  <si>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</si>
  <si>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</si>
  <si>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</si>
  <si>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</si>
  <si>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</si>
  <si>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</si>
  <si>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</si>
  <si>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</si>
  <si>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</si>
  <si>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</si>
  <si>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</si>
  <si>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</si>
  <si>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</si>
  <si>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</si>
  <si>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</si>
  <si>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</si>
  <si>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</si>
  <si>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</si>
  <si>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</si>
  <si>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</si>
  <si>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</si>
  <si>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</si>
  <si>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</si>
  <si>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</si>
  <si>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</si>
  <si>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</si>
  <si>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</si>
  <si>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</si>
  <si>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</si>
  <si>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</si>
  <si>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</si>
  <si>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</si>
  <si>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</si>
  <si>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</si>
  <si>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</si>
  <si>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</si>
  <si>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</si>
  <si>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</si>
  <si>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</si>
  <si>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</si>
  <si>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</si>
  <si>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</si>
  <si>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</si>
  <si>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</si>
  <si>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</si>
  <si>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</si>
  <si>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</si>
  <si>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</si>
  <si>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</si>
  <si>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</si>
  <si>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</si>
  <si>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</si>
  <si>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</si>
  <si>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</si>
  <si>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</si>
  <si>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</si>
  <si>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</si>
  <si>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</si>
  <si>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</si>
  <si>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</si>
  <si>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</si>
  <si>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</si>
  <si>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</si>
  <si>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</si>
  <si>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</si>
  <si>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</si>
  <si>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</si>
  <si>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</si>
  <si>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</si>
  <si>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</si>
  <si>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</si>
  <si>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</si>
  <si>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</si>
  <si>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</si>
  <si>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</si>
  <si>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</si>
  <si>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</si>
  <si>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</si>
  <si>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</si>
  <si>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</si>
  <si>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</si>
  <si>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</si>
  <si>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</si>
  <si>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</si>
  <si>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</si>
  <si>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</si>
  <si>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</si>
  <si>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</si>
  <si>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</si>
  <si>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</si>
  <si>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</si>
  <si>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</si>
  <si>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</si>
  <si>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</si>
  <si>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</si>
  <si>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</si>
  <si>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</si>
  <si>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</si>
  <si>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</si>
  <si>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</si>
  <si>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</si>
  <si>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</si>
  <si>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</si>
  <si>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</si>
  <si>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</si>
  <si>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</si>
  <si>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</si>
  <si>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</si>
  <si>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</si>
  <si>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</si>
  <si>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</si>
  <si>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</si>
  <si>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</si>
  <si>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</si>
  <si>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</si>
  <si>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</si>
  <si>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</si>
  <si>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</si>
  <si>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</si>
  <si>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</si>
  <si>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</si>
  <si>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</si>
  <si>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</si>
  <si>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</si>
  <si>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</si>
  <si>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</si>
  <si>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</si>
  <si>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</si>
  <si>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</si>
  <si>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</si>
  <si>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</si>
  <si>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</si>
  <si>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</si>
  <si>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</si>
  <si>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</si>
  <si>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</si>
  <si>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</si>
  <si>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</si>
  <si>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</si>
  <si>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</si>
  <si>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</si>
  <si>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</si>
  <si>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</si>
  <si>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</si>
  <si>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</si>
  <si>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</si>
  <si>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</si>
  <si>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</si>
  <si>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</si>
  <si>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</si>
  <si>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</si>
  <si>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</si>
  <si>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</si>
  <si>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</si>
  <si>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</si>
  <si>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</si>
  <si>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</si>
  <si>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</si>
  <si>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</si>
  <si>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</si>
  <si>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</si>
  <si>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</si>
  <si>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</si>
  <si>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</si>
  <si>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</si>
  <si>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</si>
  <si>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</si>
  <si>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</si>
  <si>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</si>
  <si>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</si>
  <si>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</si>
  <si>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</si>
  <si>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</si>
  <si>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</si>
  <si>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</si>
  <si>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</si>
  <si>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</si>
  <si>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</si>
  <si>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</si>
  <si>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</si>
  <si>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</si>
  <si>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</si>
  <si>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</si>
  <si>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</si>
  <si>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</si>
  <si>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</si>
  <si>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</si>
  <si>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</si>
  <si>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</si>
  <si>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</si>
  <si>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</si>
  <si>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</si>
  <si>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</si>
  <si>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</si>
  <si>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</si>
  <si>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</si>
  <si>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</si>
  <si>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</si>
  <si>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</si>
  <si>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</si>
  <si>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</si>
  <si>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</si>
  <si>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</si>
  <si>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</si>
  <si>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</si>
  <si>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</si>
  <si>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</si>
  <si>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</si>
  <si>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</si>
  <si>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</si>
  <si>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</si>
  <si>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</si>
  <si>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</si>
  <si>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</si>
  <si>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</si>
  <si>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</si>
  <si>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</si>
  <si>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</si>
  <si>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</si>
  <si>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</si>
  <si>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</si>
  <si>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</si>
  <si>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</si>
  <si>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</si>
  <si>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</si>
  <si>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</si>
  <si>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</si>
  <si>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</si>
  <si>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</si>
  <si>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</si>
  <si>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</si>
  <si>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</si>
  <si>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</si>
  <si>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</si>
  <si>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</si>
  <si>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</si>
  <si>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</si>
  <si>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</si>
  <si>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</si>
  <si>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</si>
  <si>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</si>
  <si>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</si>
  <si>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</si>
  <si>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</si>
  <si>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</si>
  <si>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</si>
  <si>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</si>
  <si>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</si>
  <si>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</si>
  <si>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</si>
  <si>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</si>
  <si>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</si>
  <si>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</si>
  <si>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</si>
  <si>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</si>
  <si>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</si>
  <si>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</si>
  <si>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</si>
  <si>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</si>
  <si>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</si>
  <si>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</si>
  <si>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</si>
  <si>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</si>
  <si>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</si>
  <si>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</si>
  <si>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</si>
  <si>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</si>
  <si>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</si>
  <si>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</si>
  <si>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</si>
  <si>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</si>
  <si>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</si>
  <si>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</si>
  <si>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</si>
  <si>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</si>
  <si>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</si>
  <si>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</si>
  <si>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</si>
  <si>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</si>
  <si>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</si>
  <si>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</si>
  <si>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</si>
  <si>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</si>
  <si>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</si>
  <si>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</si>
  <si>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</si>
  <si>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</si>
  <si>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</si>
  <si>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</si>
  <si>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</si>
  <si>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</si>
  <si>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</si>
  <si>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</si>
  <si>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</si>
  <si>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</si>
  <si>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</si>
  <si>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</si>
  <si>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</si>
  <si>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</si>
  <si>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</si>
  <si>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</si>
  <si>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</si>
  <si>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</si>
  <si>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</si>
  <si>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</si>
  <si>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</si>
  <si>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</si>
  <si>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</si>
  <si>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</si>
  <si>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</si>
  <si>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</si>
  <si>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</si>
  <si>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</si>
  <si>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</si>
  <si>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</si>
  <si>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</si>
  <si>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</si>
  <si>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</si>
  <si>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</si>
  <si>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</si>
  <si>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</si>
  <si>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</si>
  <si>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</si>
  <si>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</si>
  <si>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</si>
  <si>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</si>
  <si>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</si>
  <si>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</si>
  <si>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</si>
  <si>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</si>
  <si>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</si>
  <si>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</si>
  <si>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</si>
  <si>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</si>
  <si>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</si>
  <si>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</si>
  <si>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</si>
  <si>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</si>
  <si>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</si>
  <si>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</si>
  <si>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</si>
  <si>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</si>
  <si>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</si>
  <si>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</si>
  <si>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</si>
  <si>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</si>
  <si>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</si>
  <si>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</si>
  <si>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</si>
  <si>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</si>
  <si>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</si>
  <si>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</si>
  <si>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</si>
  <si>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</si>
  <si>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</si>
  <si>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</si>
  <si>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</si>
  <si>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</si>
  <si>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</si>
  <si>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</si>
  <si>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</si>
  <si>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</si>
  <si>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</si>
  <si>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</si>
  <si>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</si>
  <si>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</si>
  <si>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</si>
  <si>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</si>
  <si>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</si>
  <si>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</si>
  <si>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</si>
  <si>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</si>
  <si>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</si>
  <si>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</si>
  <si>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</si>
  <si>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</si>
  <si>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</si>
  <si>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</si>
  <si>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</si>
  <si>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</si>
  <si>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</si>
  <si>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</si>
  <si>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</si>
  <si>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</si>
  <si>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</si>
  <si>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</si>
  <si>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</si>
  <si>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</si>
  <si>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</si>
  <si>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</si>
  <si>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</si>
  <si>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</si>
  <si>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</si>
  <si>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</si>
  <si>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</si>
  <si>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</si>
  <si>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</si>
  <si>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</si>
  <si>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</si>
  <si>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</si>
  <si>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</si>
  <si>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</si>
  <si>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</si>
  <si>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</si>
  <si>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</si>
  <si>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</si>
  <si>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</si>
  <si>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</si>
  <si>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</si>
  <si>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</si>
  <si>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</si>
  <si>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</si>
  <si>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</si>
  <si>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</si>
  <si>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</si>
  <si>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</si>
  <si>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</si>
  <si>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</si>
  <si>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</si>
  <si>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</si>
  <si>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</si>
  <si>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</si>
  <si>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</si>
  <si>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</si>
  <si>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</si>
  <si>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</si>
  <si>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</si>
  <si>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</si>
  <si>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</si>
  <si>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</si>
  <si>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</si>
  <si>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</si>
  <si>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</si>
  <si>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</si>
  <si>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</si>
  <si>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</si>
  <si>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</si>
  <si>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</si>
  <si>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</si>
  <si>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</si>
  <si>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</si>
  <si>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</si>
  <si>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</si>
  <si>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</si>
  <si>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</si>
  <si>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</si>
  <si>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</si>
  <si>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</si>
  <si>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</si>
  <si>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</si>
  <si>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</si>
  <si>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</si>
  <si>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</si>
  <si>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</si>
  <si>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</si>
  <si>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</si>
  <si>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</si>
  <si>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</si>
  <si>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</si>
  <si>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</si>
  <si>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</si>
  <si>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</si>
  <si>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</si>
  <si>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</si>
  <si>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</si>
  <si>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</si>
  <si>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</si>
  <si>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</si>
  <si>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</si>
  <si>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</si>
  <si>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</si>
  <si>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</si>
  <si>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</si>
  <si>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</si>
  <si>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</si>
  <si>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</si>
  <si>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</si>
  <si>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</si>
  <si>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</si>
  <si>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</si>
  <si>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</si>
  <si>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</si>
  <si>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</si>
  <si>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</si>
  <si>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</si>
  <si>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</si>
  <si>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</si>
  <si>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</si>
  <si>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</si>
  <si>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</si>
  <si>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</si>
  <si>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</si>
  <si>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</si>
  <si>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</si>
  <si>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</si>
  <si>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</si>
  <si>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</si>
  <si>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</si>
  <si>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</si>
  <si>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</si>
  <si>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</si>
  <si>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</si>
  <si>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</si>
  <si>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</si>
  <si>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</si>
  <si>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</si>
  <si>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</si>
  <si>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</si>
  <si>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</si>
  <si>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</si>
  <si>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</si>
  <si>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</si>
  <si>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</si>
  <si>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</si>
  <si>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</si>
  <si>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</si>
  <si>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</si>
  <si>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</si>
  <si>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</si>
  <si>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</si>
  <si>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</si>
  <si>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</si>
  <si>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</si>
  <si>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</si>
  <si>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</si>
  <si>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</si>
  <si>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</si>
  <si>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</si>
  <si>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</si>
  <si>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</si>
  <si>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</si>
  <si>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</si>
  <si>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</si>
  <si>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</si>
  <si>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</si>
  <si>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</si>
  <si>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</si>
  <si>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</si>
  <si>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</si>
  <si>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</si>
  <si>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</si>
  <si>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</si>
  <si>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</si>
  <si>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</si>
  <si>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</si>
  <si>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</si>
  <si>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</si>
  <si>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</si>
  <si>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</si>
  <si>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</si>
  <si>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</si>
  <si>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</si>
  <si>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</si>
  <si>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</si>
  <si>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</si>
  <si>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</si>
  <si>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</si>
  <si>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</si>
  <si>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</si>
  <si>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</si>
  <si>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</si>
  <si>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</si>
  <si>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</si>
  <si>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</si>
  <si>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</si>
  <si>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</si>
  <si>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</si>
  <si>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</si>
  <si>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</si>
  <si>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</si>
  <si>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</si>
  <si>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</si>
  <si>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</si>
  <si>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</si>
  <si>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</si>
  <si>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</si>
  <si>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</si>
  <si>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</si>
  <si>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</si>
  <si>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</si>
  <si>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</si>
  <si>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</si>
  <si>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</si>
  <si>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</si>
  <si>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</si>
  <si>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</si>
  <si>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</si>
  <si>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</si>
  <si>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</si>
  <si>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</si>
  <si>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</si>
  <si>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</si>
  <si>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</si>
  <si>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</si>
  <si>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</si>
  <si>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</si>
  <si>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</si>
  <si>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</si>
  <si>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</si>
  <si>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</si>
  <si>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</si>
  <si>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</si>
  <si>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</si>
  <si>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</si>
  <si>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</si>
  <si>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</si>
  <si>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</si>
  <si>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</si>
  <si>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</si>
  <si>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</si>
  <si>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</si>
  <si>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</si>
  <si>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</si>
  <si>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</si>
  <si>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</si>
  <si>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</si>
  <si>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</si>
  <si>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</si>
  <si>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</si>
  <si>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</si>
  <si>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</si>
  <si>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</si>
  <si>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</si>
  <si>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</si>
  <si>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</si>
  <si>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</si>
  <si>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</si>
  <si>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</si>
  <si>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</si>
  <si>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</si>
  <si>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</si>
  <si>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</si>
  <si>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</si>
  <si>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</si>
  <si>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</si>
  <si>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</si>
  <si>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</si>
  <si>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</si>
  <si>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</si>
  <si>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</si>
  <si>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</si>
  <si>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</si>
  <si>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</si>
  <si>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</si>
  <si>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</si>
  <si>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</si>
  <si>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</si>
  <si>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</si>
  <si>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</si>
  <si>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</si>
  <si>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</si>
  <si>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</si>
  <si>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</si>
  <si>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</si>
  <si>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</si>
  <si>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</si>
  <si>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</si>
  <si>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</si>
  <si>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</si>
  <si>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</si>
  <si>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</si>
  <si>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</si>
  <si>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</si>
  <si>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</si>
  <si>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</si>
  <si>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</si>
  <si>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</si>
  <si>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</si>
  <si>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</si>
  <si>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</si>
  <si>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</si>
  <si>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</si>
  <si>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</si>
  <si>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</si>
  <si>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</si>
  <si>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</si>
  <si>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</si>
  <si>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</si>
  <si>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</si>
  <si>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</si>
  <si>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</si>
  <si>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</si>
  <si>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</si>
  <si>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</si>
  <si>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</si>
  <si>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</si>
  <si>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</si>
  <si>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</si>
  <si>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</si>
  <si>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</si>
  <si>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</si>
  <si>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</si>
  <si>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</si>
  <si>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</si>
  <si>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</si>
  <si>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</si>
  <si>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</si>
  <si>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</si>
  <si>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</si>
  <si>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</si>
  <si>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</si>
  <si>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</si>
  <si>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</si>
  <si>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</si>
  <si>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</si>
  <si>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</si>
  <si>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</si>
  <si>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</si>
  <si>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</si>
  <si>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</si>
  <si>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</si>
  <si>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</si>
  <si>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</si>
  <si>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</si>
  <si>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</si>
  <si>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</si>
  <si>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</si>
  <si>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</si>
  <si>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</si>
  <si>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</si>
  <si>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</si>
  <si>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</si>
  <si>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</si>
  <si>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</si>
  <si>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</si>
  <si>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</si>
  <si>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</si>
  <si>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</si>
  <si>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</si>
  <si>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</si>
  <si>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</si>
  <si>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</si>
  <si>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</si>
  <si>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</si>
  <si>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</si>
  <si>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</si>
  <si>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</si>
  <si>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</si>
  <si>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</si>
  <si>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</si>
  <si>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</si>
  <si>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</si>
  <si>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</si>
  <si>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</si>
  <si>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</si>
  <si>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</si>
  <si>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</si>
  <si>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</si>
  <si>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</si>
  <si>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</si>
  <si>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</si>
  <si>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</si>
  <si>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</si>
  <si>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</si>
  <si>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</si>
  <si>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</si>
  <si>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</si>
  <si>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</si>
  <si>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</si>
  <si>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</si>
  <si>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</si>
  <si>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</si>
  <si>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</si>
  <si>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</si>
  <si>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</si>
  <si>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</si>
  <si>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</si>
  <si>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</si>
  <si>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</si>
  <si>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</si>
  <si>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</si>
  <si>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</si>
  <si>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</si>
  <si>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</si>
  <si>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</si>
  <si>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</si>
  <si>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</si>
  <si>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</si>
  <si>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</si>
  <si>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</si>
  <si>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</si>
  <si>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</si>
  <si>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</si>
  <si>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</si>
  <si>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</si>
  <si>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</si>
  <si>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</si>
  <si>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</si>
  <si>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</si>
  <si>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</si>
  <si>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</si>
  <si>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</si>
  <si>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</si>
  <si>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</si>
  <si>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</si>
  <si>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</si>
  <si>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</si>
  <si>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</si>
  <si>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</si>
  <si>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</si>
  <si>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</si>
  <si>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</si>
  <si>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</si>
  <si>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</si>
  <si>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</si>
  <si>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</si>
  <si>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</si>
  <si>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</si>
  <si>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</si>
  <si>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</si>
  <si>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</si>
  <si>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</si>
  <si>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</si>
  <si>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</si>
  <si>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</si>
  <si>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</si>
  <si>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</si>
  <si>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</si>
  <si>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</si>
  <si>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</si>
  <si>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</si>
  <si>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</si>
  <si>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</si>
  <si>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</si>
  <si>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</si>
  <si>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</si>
  <si>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</si>
  <si>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</si>
  <si>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</si>
  <si>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</si>
  <si>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</si>
  <si>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</si>
  <si>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</si>
  <si>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</si>
  <si>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</si>
  <si>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</si>
  <si>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</si>
  <si>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</si>
  <si>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</si>
  <si>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</si>
  <si>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</si>
  <si>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</si>
  <si>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</si>
  <si>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</si>
  <si>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</si>
  <si>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</si>
  <si>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</si>
  <si>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</si>
  <si>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</si>
  <si>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</si>
  <si>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</si>
  <si>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</si>
  <si>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</si>
  <si>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</si>
  <si>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</si>
  <si>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</si>
  <si>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</si>
  <si>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</si>
  <si>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</si>
  <si>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</si>
  <si>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</si>
  <si>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</si>
  <si>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</si>
  <si>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</si>
  <si>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</si>
  <si>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</si>
  <si>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</si>
  <si>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</si>
  <si>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</si>
  <si>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</si>
  <si>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</si>
  <si>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</si>
  <si>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</si>
  <si>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</si>
  <si>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</si>
  <si>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</si>
  <si>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</si>
  <si>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</si>
  <si>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</si>
  <si>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</si>
  <si>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</si>
  <si>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</si>
  <si>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</si>
  <si>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</si>
  <si>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</si>
  <si>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</si>
  <si>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</si>
  <si>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</si>
  <si>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</si>
  <si>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</si>
  <si>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</si>
  <si>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</si>
  <si>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</si>
  <si>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</si>
  <si>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</si>
  <si>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</si>
  <si>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</si>
  <si>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</si>
  <si>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</si>
  <si>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</si>
  <si>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</si>
  <si>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</si>
  <si>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</si>
  <si>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</si>
  <si>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</si>
  <si>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</si>
  <si>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</si>
  <si>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</si>
  <si>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</si>
  <si>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</si>
  <si>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</si>
  <si>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</si>
  <si>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</si>
  <si>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</si>
  <si>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</si>
  <si>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</si>
  <si>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</si>
  <si>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</si>
  <si>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</si>
  <si>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</si>
  <si>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</si>
  <si>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</si>
  <si>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</si>
  <si>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</si>
  <si>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</si>
  <si>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</si>
  <si>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</si>
  <si>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</si>
  <si>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</si>
  <si>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</si>
  <si>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</si>
  <si>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</si>
  <si>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</si>
  <si>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</si>
  <si>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</si>
  <si>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</si>
  <si>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</si>
  <si>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</si>
  <si>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</si>
  <si>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</si>
  <si>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</si>
  <si>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</si>
  <si>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</si>
  <si>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</si>
  <si>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</si>
  <si>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</si>
  <si>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</si>
  <si>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</si>
  <si>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</si>
  <si>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</si>
  <si>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</si>
  <si>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</si>
  <si>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</si>
  <si>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</si>
  <si>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</si>
  <si>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</si>
  <si>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</si>
  <si>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</si>
  <si>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</si>
  <si>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</si>
  <si>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</si>
  <si>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</si>
  <si>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</si>
  <si>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</si>
  <si>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</si>
  <si>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</si>
  <si>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</si>
  <si>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</si>
  <si>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</si>
  <si>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</si>
  <si>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</si>
  <si>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</si>
  <si>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</si>
  <si>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</si>
  <si>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</si>
  <si>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</si>
  <si>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</si>
  <si>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</si>
  <si>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</si>
  <si>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</si>
  <si>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</si>
  <si>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</si>
  <si>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</si>
  <si>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</si>
  <si>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</si>
  <si>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</si>
  <si>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</si>
  <si>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</si>
  <si>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</si>
  <si>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</si>
  <si>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</si>
  <si>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</si>
  <si>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</si>
  <si>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</si>
  <si>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</si>
  <si>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</si>
  <si>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</si>
  <si>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</si>
  <si>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</si>
  <si>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</si>
  <si>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</si>
  <si>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</si>
  <si>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</si>
  <si>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</si>
  <si>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</si>
  <si>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</si>
  <si>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</si>
  <si>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</si>
  <si>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</si>
  <si>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</si>
  <si>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</si>
  <si>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</si>
  <si>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</si>
  <si>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</si>
  <si>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</si>
  <si>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</si>
  <si>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</si>
  <si>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</si>
  <si>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</si>
  <si>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</si>
  <si>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</si>
  <si>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</si>
  <si>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</si>
  <si>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</si>
  <si>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</si>
  <si>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</si>
  <si>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</si>
  <si>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</si>
  <si>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</si>
  <si>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</si>
  <si>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</si>
  <si>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</si>
  <si>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</si>
  <si>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</si>
  <si>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</si>
  <si>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</si>
  <si>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</si>
  <si>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</si>
  <si>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</si>
  <si>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</si>
  <si>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</si>
  <si>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</si>
  <si>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</si>
  <si>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</si>
  <si>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</si>
  <si>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</si>
  <si>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</si>
  <si>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</si>
  <si>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</si>
  <si>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</si>
  <si>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</si>
  <si>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</si>
  <si>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</si>
  <si>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</si>
  <si>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</si>
  <si>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</si>
  <si>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</si>
  <si>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</si>
  <si>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</si>
  <si>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</si>
  <si>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</si>
  <si>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</si>
  <si>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</si>
  <si>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</si>
  <si>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</si>
  <si>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</si>
  <si>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</si>
  <si>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</si>
  <si>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</si>
  <si>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</si>
  <si>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</si>
  <si>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</si>
  <si>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</si>
  <si>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</si>
  <si>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</si>
  <si>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</si>
  <si>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</si>
  <si>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</si>
  <si>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</si>
  <si>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</si>
  <si>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</si>
  <si>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</si>
  <si>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</si>
  <si>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</si>
  <si>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</si>
  <si>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</si>
  <si>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</si>
  <si>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</si>
  <si>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</si>
  <si>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</si>
  <si>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</si>
  <si>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</si>
  <si>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</si>
  <si>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</si>
  <si>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</si>
  <si>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</si>
  <si>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</si>
  <si>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</si>
  <si>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</si>
  <si>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</si>
  <si>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</si>
  <si>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</si>
  <si>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</si>
  <si>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</si>
  <si>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</si>
  <si>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</si>
  <si>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</si>
  <si>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</si>
  <si>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</si>
  <si>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</si>
  <si>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</si>
  <si>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</si>
  <si>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</si>
  <si>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</si>
  <si>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</si>
  <si>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</si>
  <si>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</si>
  <si>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</si>
  <si>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</si>
  <si>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</si>
  <si>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</si>
  <si>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</si>
  <si>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</si>
  <si>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</si>
  <si>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</si>
  <si>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</si>
  <si>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</si>
  <si>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</si>
  <si>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</si>
  <si>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</si>
  <si>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</si>
  <si>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</si>
  <si>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</si>
  <si>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</si>
  <si>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</si>
  <si>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</si>
  <si>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</si>
  <si>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</si>
  <si>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</si>
  <si>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</si>
  <si>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</si>
  <si>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</si>
  <si>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</si>
  <si>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</si>
  <si>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</si>
  <si>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</si>
  <si>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</si>
  <si>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</si>
  <si>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</si>
  <si>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</si>
  <si>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</si>
  <si>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</si>
  <si>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</si>
  <si>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</si>
  <si>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</si>
  <si>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</si>
  <si>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</si>
  <si>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</si>
  <si>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</si>
  <si>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</si>
  <si>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</si>
  <si>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</si>
  <si>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</si>
  <si>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</si>
  <si>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</si>
  <si>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</si>
  <si>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</si>
  <si>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</si>
  <si>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</si>
  <si>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</si>
  <si>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</si>
  <si>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</si>
  <si>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</si>
  <si>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</si>
  <si>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</si>
  <si>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</si>
  <si>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</si>
  <si>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</si>
  <si>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</si>
  <si>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</si>
  <si>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</si>
  <si>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</si>
  <si>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</si>
  <si>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</si>
  <si>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</si>
  <si>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</si>
  <si>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</si>
  <si>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</si>
  <si>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</si>
  <si>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</si>
  <si>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</si>
  <si>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</si>
  <si>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</si>
  <si>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</si>
  <si>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</si>
  <si>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</si>
  <si>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</si>
  <si>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</si>
  <si>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</si>
  <si>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</si>
  <si>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</si>
  <si>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</si>
  <si>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</si>
  <si>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</si>
  <si>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</si>
  <si>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</si>
  <si>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</si>
  <si>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</si>
  <si>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</si>
  <si>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</si>
  <si>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</si>
  <si>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</si>
  <si>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</si>
  <si>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</si>
  <si>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</si>
  <si>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</si>
  <si>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</si>
  <si>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</si>
  <si>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</si>
  <si>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</si>
  <si>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</si>
  <si>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</si>
  <si>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</si>
  <si>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</si>
  <si>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</si>
  <si>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</si>
  <si>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</si>
  <si>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</si>
  <si>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</si>
  <si>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</si>
  <si>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</si>
  <si>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</si>
  <si>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</si>
  <si>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</si>
  <si>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</si>
  <si>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</si>
  <si>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</si>
  <si>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</si>
  <si>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</si>
  <si>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</si>
  <si>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</si>
  <si>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</si>
  <si>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</si>
  <si>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</si>
  <si>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</si>
  <si>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</si>
  <si>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</si>
  <si>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</si>
  <si>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</si>
  <si>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</si>
  <si>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</si>
  <si>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</si>
  <si>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</si>
  <si>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</si>
  <si>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</si>
  <si>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</si>
  <si>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</si>
  <si>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</si>
  <si>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</si>
  <si>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</si>
  <si>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</si>
  <si>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</si>
  <si>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</si>
  <si>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</si>
  <si>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</si>
  <si>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</si>
  <si>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</si>
  <si>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</si>
  <si>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</si>
  <si>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</si>
  <si>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</si>
  <si>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</si>
  <si>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</si>
  <si>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</si>
  <si>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</si>
  <si>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</si>
  <si>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</si>
  <si>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</si>
  <si>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</si>
  <si>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</si>
  <si>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</si>
  <si>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</si>
  <si>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</si>
  <si>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</si>
  <si>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</si>
  <si>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</si>
  <si>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</si>
  <si>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</si>
  <si>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</si>
  <si>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</si>
  <si>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</si>
  <si>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</si>
  <si>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</si>
  <si>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</si>
  <si>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</si>
  <si>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</si>
  <si>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</si>
  <si>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</si>
  <si>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</si>
  <si>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</si>
  <si>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</si>
  <si>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</si>
  <si>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</si>
  <si>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</si>
  <si>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</si>
  <si>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</si>
  <si>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</si>
  <si>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</si>
  <si>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</si>
  <si>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</si>
  <si>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</si>
  <si>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</si>
  <si>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</si>
  <si>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</si>
  <si>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</si>
  <si>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</si>
  <si>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</si>
  <si>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</si>
  <si>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</si>
  <si>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</si>
  <si>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</si>
  <si>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</si>
  <si>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</si>
  <si>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</si>
  <si>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</si>
  <si>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</si>
  <si>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</si>
  <si>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</si>
  <si>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</si>
  <si>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</si>
  <si>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</si>
  <si>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</si>
  <si>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</si>
  <si>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</si>
  <si>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</si>
  <si>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</si>
  <si>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</si>
  <si>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</si>
  <si>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</si>
  <si>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</si>
  <si>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</si>
  <si>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</si>
  <si>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</si>
  <si>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</si>
  <si>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</si>
  <si>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</si>
  <si>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</si>
  <si>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</si>
  <si>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</si>
  <si>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</si>
  <si>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</si>
  <si>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</si>
  <si>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</si>
  <si>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</si>
  <si>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</si>
  <si>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</si>
  <si>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</si>
  <si>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</si>
  <si>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</si>
  <si>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</si>
  <si>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</si>
  <si>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</si>
  <si>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</si>
  <si>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</si>
  <si>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</si>
  <si>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</si>
  <si>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</si>
  <si>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</si>
  <si>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</si>
  <si>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</si>
  <si>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</si>
  <si>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</si>
  <si>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</si>
  <si>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</si>
  <si>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</si>
  <si>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</si>
  <si>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</si>
  <si>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</si>
  <si>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</si>
  <si>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</si>
  <si>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</si>
  <si>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</si>
  <si>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</si>
  <si>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</si>
  <si>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</si>
  <si>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</si>
  <si>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</si>
  <si>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</si>
  <si>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</si>
  <si>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</si>
  <si>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</si>
  <si>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</si>
  <si>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</si>
  <si>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</si>
  <si>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</si>
  <si>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</si>
  <si>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</si>
  <si>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</si>
  <si>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</si>
  <si>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</si>
  <si>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</si>
  <si>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</si>
  <si>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</si>
  <si>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</si>
  <si>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</si>
  <si>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</si>
  <si>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</si>
  <si>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</si>
  <si>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</si>
  <si>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</si>
  <si>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</si>
  <si>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</si>
  <si>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</si>
  <si>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</si>
  <si>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</si>
  <si>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</si>
  <si>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</si>
  <si>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</si>
  <si>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</si>
  <si>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</si>
  <si>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</si>
  <si>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</si>
  <si>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</si>
  <si>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</si>
  <si>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</si>
  <si>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</si>
  <si>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</si>
  <si>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</si>
  <si>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</si>
  <si>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</si>
  <si>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</si>
  <si>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</si>
  <si>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</si>
  <si>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</si>
  <si>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</si>
  <si>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</si>
  <si>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</si>
  <si>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</si>
  <si>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</si>
  <si>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</si>
  <si>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</si>
  <si>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</si>
  <si>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</si>
  <si>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</si>
  <si>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</si>
  <si>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</si>
  <si>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</si>
  <si>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</si>
  <si>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</si>
  <si>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</si>
  <si>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</si>
  <si>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</si>
  <si>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</si>
  <si>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</si>
  <si>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</si>
  <si>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</si>
  <si>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</si>
  <si>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</si>
  <si>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</si>
  <si>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</si>
  <si>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</si>
  <si>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</si>
  <si>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</si>
  <si>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</si>
  <si>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</si>
  <si>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</si>
  <si>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</si>
  <si>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</si>
  <si>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</si>
  <si>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</si>
  <si>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</si>
  <si>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</si>
  <si>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</si>
  <si>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</si>
  <si>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</si>
  <si>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</si>
  <si>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</si>
  <si>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</si>
  <si>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</si>
  <si>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</si>
  <si>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</si>
  <si>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</si>
  <si>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</si>
  <si>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</si>
  <si>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</si>
  <si>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</si>
  <si>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</si>
  <si>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</si>
  <si>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</si>
  <si>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</si>
  <si>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</si>
  <si>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</si>
  <si>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</si>
  <si>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</si>
  <si>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</si>
  <si>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</si>
  <si>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</si>
  <si>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</si>
  <si>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</si>
  <si>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</si>
  <si>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</si>
  <si>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</si>
  <si>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</si>
  <si>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</si>
  <si>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</si>
  <si>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</si>
  <si>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</si>
  <si>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</si>
  <si>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</si>
  <si>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</si>
  <si>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</si>
  <si>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</si>
  <si>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</si>
  <si>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</si>
  <si>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</si>
  <si>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</si>
  <si>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</si>
  <si>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</si>
  <si>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</si>
  <si>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</si>
  <si>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</si>
  <si>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</si>
  <si>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</si>
  <si>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</si>
  <si>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</si>
  <si>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</si>
  <si>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</si>
  <si>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</si>
  <si>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</si>
  <si>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</si>
  <si>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</si>
  <si>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</si>
  <si>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</si>
  <si>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</si>
  <si>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</si>
  <si>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</si>
  <si>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</si>
  <si>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</si>
  <si>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</si>
  <si>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</si>
  <si>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</si>
  <si>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</si>
  <si>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</si>
  <si>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</si>
  <si>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</si>
  <si>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</si>
  <si>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</si>
  <si>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</si>
  <si>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</si>
  <si>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</si>
  <si>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</si>
  <si>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</si>
  <si>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</si>
  <si>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</si>
  <si>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</si>
  <si>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</si>
  <si>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</si>
  <si>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</si>
  <si>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</si>
  <si>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</si>
  <si>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</si>
  <si>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</si>
  <si>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</si>
  <si>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</si>
  <si>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</si>
  <si>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</si>
  <si>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</si>
  <si>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</si>
  <si>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</si>
  <si>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</si>
  <si>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</si>
  <si>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</si>
  <si>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</si>
  <si>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</si>
  <si>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</si>
  <si>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</si>
  <si>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</si>
  <si>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</si>
  <si>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</si>
  <si>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</si>
  <si>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</si>
  <si>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</si>
  <si>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</si>
  <si>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</si>
  <si>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</si>
  <si>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</si>
  <si>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</si>
  <si>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</si>
  <si>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</si>
  <si>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</si>
  <si>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</si>
  <si>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</si>
  <si>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</si>
  <si>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</si>
  <si>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</si>
  <si>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</si>
  <si>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</si>
  <si>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</si>
  <si>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</si>
  <si>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</si>
  <si>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</si>
  <si>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</si>
  <si>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</si>
  <si>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</si>
  <si>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</si>
  <si>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</si>
  <si>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</si>
  <si>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</si>
  <si>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</si>
  <si>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</si>
  <si>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</si>
  <si>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</si>
  <si>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</si>
  <si>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</si>
  <si>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</si>
  <si>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</si>
  <si>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</si>
  <si>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</si>
  <si>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</si>
  <si>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</si>
  <si>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</si>
  <si>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</si>
  <si>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</si>
  <si>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</si>
  <si>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</si>
  <si>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</si>
  <si>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</si>
  <si>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</si>
  <si>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</si>
  <si>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</si>
  <si>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</si>
  <si>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</si>
  <si>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</si>
  <si>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</si>
  <si>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</si>
  <si>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</si>
  <si>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</si>
  <si>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</si>
  <si>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</si>
  <si>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</si>
  <si>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</si>
  <si>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</si>
  <si>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</si>
  <si>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</si>
  <si>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</si>
  <si>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</si>
  <si>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</si>
  <si>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</si>
  <si>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</si>
  <si>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</si>
  <si>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</si>
  <si>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</si>
  <si>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</si>
  <si>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</si>
  <si>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</si>
  <si>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</si>
  <si>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</si>
  <si>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</si>
  <si>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</si>
  <si>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</si>
  <si>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</si>
  <si>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</si>
  <si>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</si>
  <si>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</si>
  <si>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</si>
  <si>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</si>
  <si>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</si>
  <si>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</si>
  <si>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</si>
  <si>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</si>
  <si>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</si>
  <si>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</si>
  <si>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</si>
  <si>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</si>
  <si>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</si>
  <si>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</si>
  <si>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</si>
  <si>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</si>
  <si>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</si>
  <si>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</si>
  <si>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</si>
  <si>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</si>
  <si>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</si>
  <si>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</si>
  <si>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</si>
  <si>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</si>
  <si>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</si>
  <si>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</si>
  <si>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</si>
  <si>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</si>
  <si>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</si>
  <si>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</si>
  <si>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</si>
  <si>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</si>
  <si>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</si>
  <si>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</si>
  <si>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</si>
  <si>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</si>
  <si>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</si>
  <si>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</si>
  <si>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</si>
  <si>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</si>
  <si>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</si>
  <si>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</si>
  <si>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</si>
  <si>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</si>
  <si>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</si>
  <si>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</si>
  <si>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</si>
  <si>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</si>
  <si>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</si>
  <si>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</si>
  <si>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</si>
  <si>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</si>
  <si>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</si>
  <si>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</si>
  <si>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</si>
  <si>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</si>
  <si>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</si>
  <si>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</si>
  <si>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</si>
  <si>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</si>
  <si>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</si>
  <si>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</si>
  <si>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</si>
  <si>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</si>
  <si>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</si>
  <si>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</si>
  <si>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</si>
  <si>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</si>
  <si>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</si>
  <si>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</si>
  <si>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</si>
  <si>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</si>
  <si>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</si>
  <si>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</si>
  <si>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</si>
  <si>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</si>
  <si>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</si>
  <si>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</si>
  <si>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</si>
  <si>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</si>
  <si>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</si>
  <si>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</si>
  <si>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</si>
  <si>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</si>
  <si>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</si>
  <si>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</si>
  <si>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</si>
  <si>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</si>
  <si>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</si>
  <si>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</si>
  <si>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</si>
  <si>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</si>
  <si>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</si>
  <si>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</si>
  <si>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</si>
  <si>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</si>
  <si>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</si>
  <si>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</si>
  <si>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</si>
  <si>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</si>
  <si>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</si>
  <si>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</si>
  <si>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</si>
  <si>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</si>
  <si>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</si>
  <si>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</si>
  <si>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</si>
  <si>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</si>
  <si>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</si>
  <si>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</si>
  <si>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</si>
  <si>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</si>
  <si>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</si>
  <si>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</si>
  <si>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</si>
  <si>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</si>
  <si>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</si>
  <si>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</si>
  <si>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</si>
  <si>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</si>
  <si>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</si>
  <si>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</si>
  <si>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</si>
  <si>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</si>
  <si>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</si>
  <si>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</si>
  <si>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</si>
  <si>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</si>
  <si>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</si>
  <si>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</si>
  <si>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</si>
  <si>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</si>
  <si>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</si>
  <si>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</si>
  <si>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</si>
  <si>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</si>
  <si>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</si>
  <si>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</si>
  <si>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</si>
  <si>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</si>
  <si>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</si>
  <si>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</si>
  <si>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</si>
  <si>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</si>
  <si>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</si>
  <si>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</si>
  <si>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</si>
  <si>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</si>
  <si>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</si>
  <si>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</si>
  <si>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</si>
  <si>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</si>
  <si>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</si>
  <si>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</si>
  <si>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</si>
  <si>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</si>
  <si>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</si>
  <si>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</si>
  <si>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</si>
  <si>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</si>
  <si>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</si>
  <si>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</si>
  <si>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</si>
  <si>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</si>
  <si>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</si>
  <si>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</si>
  <si>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</si>
  <si>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</si>
  <si>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</si>
  <si>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</si>
  <si>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</si>
  <si>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</si>
  <si>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</si>
  <si>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</si>
  <si>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</si>
  <si>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</si>
  <si>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</si>
  <si>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</si>
  <si>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</si>
  <si>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</si>
  <si>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</si>
  <si>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</si>
  <si>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</si>
  <si>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</si>
  <si>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</si>
  <si>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</si>
  <si>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</si>
  <si>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</si>
  <si>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</si>
  <si>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</si>
  <si>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</si>
  <si>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</si>
  <si>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</si>
  <si>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</si>
  <si>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</si>
  <si>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</si>
  <si>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</si>
  <si>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</si>
  <si>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</si>
  <si>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</si>
  <si>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</si>
  <si>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</si>
  <si>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</si>
  <si>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</si>
  <si>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</si>
  <si>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</si>
  <si>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</si>
  <si>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</si>
  <si>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</si>
  <si>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</si>
  <si>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</si>
  <si>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</si>
  <si>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</si>
  <si>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</si>
  <si>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</si>
  <si>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</si>
  <si>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</si>
  <si>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</si>
  <si>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</si>
  <si>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</si>
  <si>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</si>
  <si>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</si>
  <si>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</si>
  <si>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</si>
  <si>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</si>
  <si>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</si>
  <si>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</si>
  <si>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</si>
  <si>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</si>
  <si>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</si>
  <si>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</si>
  <si>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</si>
  <si>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</si>
  <si>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</si>
  <si>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</si>
  <si>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</si>
  <si>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</si>
  <si>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</si>
  <si>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</si>
  <si>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</si>
  <si>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</si>
  <si>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</si>
  <si>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</si>
  <si>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</si>
  <si>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</si>
  <si>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</si>
  <si>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</si>
  <si>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</si>
  <si>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</si>
  <si>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</si>
  <si>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</si>
  <si>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</si>
  <si>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</si>
  <si>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</si>
  <si>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</si>
  <si>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</si>
  <si>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</si>
  <si>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</si>
  <si>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</si>
  <si>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</si>
  <si>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</si>
  <si>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</si>
  <si>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</si>
  <si>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</si>
  <si>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</si>
  <si>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</si>
  <si>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</si>
  <si>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</si>
  <si>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</si>
  <si>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</si>
  <si>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</si>
  <si>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</si>
  <si>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</si>
  <si>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</si>
  <si>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</si>
  <si>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</si>
  <si>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</si>
  <si>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</si>
  <si>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</si>
  <si>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</si>
  <si>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</si>
  <si>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</si>
  <si>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</si>
  <si>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</si>
  <si>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</si>
  <si>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</si>
  <si>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</si>
  <si>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</si>
  <si>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</si>
  <si>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</si>
  <si>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</si>
  <si>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</si>
  <si>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</si>
  <si>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</si>
  <si>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</si>
  <si>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</si>
  <si>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</si>
  <si>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</si>
  <si>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</si>
  <si>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</si>
  <si>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</si>
  <si>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</si>
  <si>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</si>
  <si>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</si>
  <si>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</si>
  <si>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</si>
  <si>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</si>
  <si>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</si>
  <si>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</si>
  <si>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</si>
  <si>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</si>
  <si>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</si>
  <si>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</si>
  <si>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</si>
  <si>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</si>
  <si>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</si>
  <si>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</si>
  <si>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</si>
  <si>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</si>
  <si>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</si>
  <si>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</si>
  <si>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</si>
  <si>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</si>
  <si>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</si>
  <si>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</si>
  <si>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</si>
  <si>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</si>
  <si>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</si>
  <si>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</si>
  <si>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</si>
  <si>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</si>
  <si>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</si>
  <si>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</si>
  <si>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</si>
  <si>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</si>
  <si>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</si>
  <si>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</si>
  <si>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</si>
  <si>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</si>
  <si>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</si>
  <si>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</si>
  <si>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</si>
  <si>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</si>
  <si>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</si>
  <si>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</si>
  <si>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</si>
  <si>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</si>
  <si>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</si>
  <si>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</si>
  <si>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</si>
  <si>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</si>
  <si>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</si>
  <si>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</si>
  <si>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</si>
  <si>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</si>
  <si>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</si>
  <si>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</si>
  <si>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</si>
  <si>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</si>
  <si>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</si>
  <si>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</si>
  <si>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</si>
  <si>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</si>
  <si>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</si>
  <si>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</si>
  <si>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</si>
  <si>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</si>
  <si>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</si>
  <si>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</si>
  <si>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</si>
  <si>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</si>
  <si>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</si>
  <si>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</si>
  <si>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</si>
  <si>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</si>
  <si>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</si>
  <si>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</si>
  <si>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</si>
  <si>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</si>
  <si>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</si>
  <si>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</si>
  <si>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</si>
  <si>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</si>
  <si>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</si>
  <si>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</si>
  <si>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</si>
  <si>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</si>
  <si>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</si>
  <si>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</si>
  <si>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</si>
  <si>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</si>
  <si>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</si>
  <si>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</si>
  <si>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</si>
  <si>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</si>
  <si>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</si>
  <si>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</si>
  <si>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</si>
  <si>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</si>
  <si>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</si>
  <si>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</si>
  <si>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</si>
  <si>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</si>
  <si>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</si>
  <si>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</si>
  <si>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</si>
  <si>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</si>
  <si>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</si>
  <si>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</si>
  <si>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</si>
  <si>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</si>
  <si>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</si>
  <si>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</si>
  <si>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</si>
  <si>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</si>
  <si>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</si>
  <si>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</si>
  <si>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</si>
  <si>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</si>
  <si>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</si>
  <si>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</si>
  <si>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</si>
  <si>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</si>
  <si>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</si>
  <si>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</si>
  <si>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</si>
  <si>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</si>
  <si>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</si>
  <si>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</si>
  <si>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</si>
  <si>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</si>
  <si>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</si>
  <si>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</si>
  <si>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</si>
  <si>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</si>
  <si>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</si>
  <si>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</si>
  <si>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</si>
  <si>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</si>
  <si>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</si>
  <si>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</si>
  <si>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</si>
  <si>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</si>
  <si>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</si>
  <si>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</si>
  <si>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</si>
  <si>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</si>
  <si>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</si>
  <si>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</si>
  <si>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</si>
  <si>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</si>
  <si>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</si>
  <si>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</si>
  <si>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</si>
  <si>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</si>
  <si>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</si>
  <si>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</si>
  <si>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</si>
  <si>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</si>
  <si>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</si>
  <si>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</si>
  <si>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</si>
  <si>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</si>
  <si>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</si>
  <si>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</si>
  <si>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</si>
  <si>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</si>
  <si>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</si>
  <si>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</si>
  <si>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</si>
  <si>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</si>
  <si>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</si>
  <si>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</si>
  <si>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</si>
  <si>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</si>
  <si>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</si>
  <si>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</si>
  <si>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</si>
  <si>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</si>
  <si>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</si>
  <si>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</si>
  <si>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</si>
  <si>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</si>
  <si>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</si>
  <si>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</si>
  <si>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</si>
  <si>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</si>
  <si>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</si>
  <si>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</si>
  <si>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</si>
  <si>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</si>
  <si>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</si>
  <si>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</si>
  <si>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</si>
  <si>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</si>
  <si>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</si>
  <si>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</si>
  <si>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</si>
  <si>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</si>
  <si>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</si>
  <si>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</si>
  <si>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</si>
  <si>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</si>
  <si>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</si>
  <si>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</si>
  <si>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</si>
  <si>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</si>
  <si>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</si>
  <si>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</si>
  <si>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</si>
  <si>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</si>
  <si>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</si>
  <si>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</si>
  <si>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</si>
  <si>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</si>
  <si>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</si>
  <si>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</si>
  <si>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</si>
  <si>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</si>
  <si>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</si>
  <si>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</si>
  <si>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</si>
  <si>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</si>
  <si>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</si>
  <si>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</si>
  <si>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</si>
  <si>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</si>
  <si>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</si>
  <si>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</si>
  <si>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</si>
  <si>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</si>
  <si>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</si>
  <si>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</si>
  <si>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</si>
  <si>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</si>
  <si>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</si>
  <si>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</si>
  <si>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</si>
  <si>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</si>
  <si>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</si>
  <si>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</si>
  <si>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</si>
  <si>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</si>
  <si>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</si>
  <si>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</si>
  <si>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</si>
  <si>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</si>
  <si>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</si>
  <si>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</si>
  <si>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</si>
  <si>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</si>
  <si>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</si>
  <si>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</si>
  <si>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</si>
  <si>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</si>
  <si>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</si>
  <si>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</si>
  <si>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</si>
  <si>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</si>
  <si>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</si>
  <si>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</si>
  <si>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</si>
  <si>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</si>
  <si>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</si>
  <si>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</si>
  <si>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</si>
  <si>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</si>
  <si>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</si>
  <si>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</si>
  <si>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</si>
  <si>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</si>
  <si>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</si>
  <si>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</si>
  <si>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</si>
  <si>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</si>
  <si>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</si>
  <si>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</si>
  <si>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</si>
  <si>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</si>
  <si>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</si>
  <si>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</si>
  <si>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</si>
  <si>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</si>
  <si>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</si>
  <si>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</si>
  <si>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</si>
  <si>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</si>
  <si>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</si>
  <si>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</si>
  <si>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</si>
  <si>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</si>
  <si>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</si>
  <si>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</si>
  <si>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</si>
  <si>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</si>
  <si>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</si>
  <si>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</si>
  <si>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</si>
  <si>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</si>
  <si>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</si>
  <si>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</si>
  <si>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</si>
  <si>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</si>
  <si>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</si>
  <si>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</si>
  <si>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</si>
  <si>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</si>
  <si>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</si>
  <si>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</si>
  <si>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</si>
  <si>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</si>
  <si>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</si>
  <si>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</si>
  <si>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</si>
  <si>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</si>
  <si>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</si>
  <si>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</si>
  <si>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</si>
  <si>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</si>
  <si>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</si>
  <si>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</si>
  <si>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</si>
  <si>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</si>
  <si>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</si>
  <si>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</si>
  <si>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</si>
  <si>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</si>
  <si>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</si>
  <si>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</si>
  <si>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</si>
  <si>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</si>
  <si>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</si>
  <si>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</si>
  <si>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</si>
  <si>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</si>
  <si>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</si>
  <si>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</si>
  <si>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</si>
  <si>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</si>
  <si>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</si>
  <si>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</si>
  <si>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</si>
  <si>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</si>
  <si>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</si>
  <si>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</si>
  <si>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</si>
  <si>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</si>
  <si>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</si>
  <si>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</si>
  <si>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</si>
  <si>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</si>
  <si>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</si>
  <si>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</si>
  <si>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</si>
  <si>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</si>
  <si>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</si>
  <si>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</si>
  <si>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</si>
  <si>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</si>
  <si>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</si>
  <si>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</si>
  <si>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</si>
  <si>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</si>
  <si>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</si>
  <si>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</si>
  <si>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</si>
  <si>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</si>
  <si>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</si>
  <si>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</si>
  <si>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</si>
  <si>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</si>
  <si>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</si>
  <si>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</si>
  <si>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</si>
  <si>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</si>
  <si>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</si>
  <si>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</si>
  <si>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</si>
  <si>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</si>
  <si>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</si>
  <si>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</si>
  <si>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</si>
  <si>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</si>
  <si>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</si>
  <si>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</si>
  <si>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</si>
  <si>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</si>
  <si>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</si>
  <si>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</si>
  <si>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</si>
  <si>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</si>
  <si>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</si>
  <si>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</si>
  <si>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</si>
  <si>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</si>
  <si>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</si>
  <si>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</si>
  <si>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</si>
  <si>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</si>
  <si>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</si>
  <si>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</si>
  <si>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</si>
  <si>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</si>
  <si>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</si>
  <si>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</si>
  <si>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</si>
  <si>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</si>
  <si>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</si>
  <si>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</si>
  <si>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</si>
  <si>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</si>
  <si>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</si>
  <si>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</si>
  <si>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</si>
  <si>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</si>
  <si>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</si>
  <si>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</si>
  <si>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</si>
  <si>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</si>
  <si>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</si>
  <si>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</si>
  <si>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</si>
  <si>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</si>
  <si>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</si>
  <si>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</si>
  <si>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</si>
  <si>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</si>
  <si>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</si>
  <si>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</si>
  <si>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</si>
  <si>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</si>
  <si>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</si>
  <si>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</si>
  <si>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</si>
  <si>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</si>
  <si>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</si>
  <si>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</si>
  <si>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</si>
  <si>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</si>
  <si>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</si>
  <si>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</si>
  <si>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</si>
  <si>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</si>
  <si>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</si>
  <si>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</si>
  <si>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</si>
  <si>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</si>
  <si>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</si>
  <si>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</si>
  <si>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</si>
  <si>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</si>
  <si>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</si>
  <si>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</si>
  <si>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</si>
  <si>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</si>
  <si>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</si>
  <si>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</si>
  <si>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</si>
  <si>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</si>
  <si>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</si>
  <si>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</si>
  <si>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</si>
  <si>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</si>
  <si>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</si>
  <si>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</si>
  <si>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</si>
  <si>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</si>
  <si>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</si>
  <si>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</si>
  <si>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</si>
  <si>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</si>
  <si>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</si>
  <si>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</si>
  <si>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</si>
  <si>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</si>
  <si>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</si>
  <si>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</si>
  <si>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</si>
  <si>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</si>
  <si>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</si>
  <si>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</si>
  <si>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</si>
  <si>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</si>
  <si>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</si>
  <si>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</si>
  <si>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</si>
  <si>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</si>
  <si>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</si>
  <si>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</si>
  <si>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</si>
  <si>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</si>
  <si>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</si>
  <si>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</si>
  <si>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</si>
  <si>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</si>
  <si>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</si>
  <si>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</si>
  <si>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</si>
  <si>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</si>
  <si>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</si>
  <si>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</si>
  <si>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</si>
  <si>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</si>
  <si>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</si>
  <si>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</si>
  <si>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</si>
  <si>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</si>
  <si>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</si>
  <si>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</si>
  <si>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</si>
  <si>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</si>
  <si>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</si>
  <si>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</si>
  <si>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</si>
  <si>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</si>
  <si>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</si>
  <si>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</si>
  <si>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</si>
  <si>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</si>
  <si>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</si>
  <si>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</si>
  <si>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</si>
  <si>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</si>
  <si>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</si>
  <si>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</si>
  <si>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</si>
  <si>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</si>
  <si>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</si>
  <si>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</si>
  <si>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</si>
  <si>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</si>
  <si>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</si>
  <si>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</si>
  <si>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</si>
  <si>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</si>
  <si>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</si>
  <si>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</si>
  <si>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</si>
  <si>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</si>
  <si>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</si>
  <si>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</si>
  <si>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</si>
  <si>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</si>
  <si>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</si>
  <si>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</si>
  <si>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</si>
  <si>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</si>
  <si>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</si>
  <si>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</si>
  <si>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</si>
  <si>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</si>
  <si>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</si>
  <si>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</si>
  <si>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</si>
  <si>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</si>
  <si>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</si>
  <si>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</si>
  <si>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</si>
  <si>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</si>
  <si>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</si>
  <si>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</si>
  <si>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</si>
  <si>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</si>
  <si>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</si>
  <si>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</si>
  <si>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</si>
  <si>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</si>
  <si>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</si>
  <si>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</si>
  <si>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</si>
  <si>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</si>
  <si>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</si>
  <si>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</si>
  <si>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</si>
  <si>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</si>
  <si>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</si>
  <si>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</si>
  <si>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</si>
  <si>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</si>
  <si>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</si>
  <si>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</si>
  <si>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</si>
  <si>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</si>
  <si>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</si>
  <si>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</si>
  <si>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</si>
  <si>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</si>
  <si>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</si>
  <si>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</si>
  <si>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</si>
  <si>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</si>
  <si>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</si>
  <si>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</si>
  <si>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</si>
  <si>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</si>
  <si>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</si>
  <si>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</si>
  <si>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</si>
  <si>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</si>
  <si>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</si>
  <si>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</si>
  <si>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</si>
  <si>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</si>
  <si>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</si>
  <si>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</si>
  <si>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</si>
  <si>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</si>
  <si>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</si>
  <si>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</si>
  <si>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</si>
  <si>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</si>
  <si>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</si>
  <si>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</si>
  <si>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</si>
  <si>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</si>
  <si>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</si>
  <si>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</si>
  <si>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</si>
  <si>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</si>
  <si>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</si>
  <si>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</si>
  <si>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</si>
  <si>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</si>
  <si>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</si>
  <si>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</si>
  <si>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</si>
  <si>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</si>
  <si>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</si>
  <si>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</si>
  <si>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</si>
  <si>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</si>
  <si>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</si>
  <si>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</si>
  <si>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</si>
  <si>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</si>
  <si>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</si>
  <si>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</si>
  <si>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</si>
  <si>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</si>
  <si>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</si>
  <si>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</si>
  <si>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</si>
  <si>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</si>
  <si>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</si>
  <si>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</si>
  <si>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</si>
  <si>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</si>
  <si>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</si>
  <si>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</si>
  <si>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</si>
  <si>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</si>
  <si>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</si>
  <si>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</si>
  <si>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</si>
  <si>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</si>
  <si>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</si>
  <si>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</si>
  <si>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</si>
  <si>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</si>
  <si>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</si>
  <si>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</si>
  <si>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</si>
  <si>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</si>
  <si>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</si>
  <si>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</si>
  <si>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</si>
  <si>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</si>
  <si>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</si>
  <si>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</si>
  <si>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</si>
  <si>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</si>
  <si>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</si>
  <si>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</si>
  <si>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</si>
  <si>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</si>
  <si>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</si>
  <si>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</si>
  <si>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</si>
  <si>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</si>
  <si>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</si>
  <si>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</si>
  <si>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</si>
  <si>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</si>
  <si>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</si>
  <si>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</si>
  <si>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</si>
  <si>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</si>
  <si>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</si>
  <si>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</si>
  <si>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</si>
  <si>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</si>
  <si>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</si>
  <si>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</si>
  <si>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</si>
  <si>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</si>
  <si>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</si>
  <si>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</si>
  <si>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</si>
  <si>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</si>
  <si>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</si>
  <si>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</si>
  <si>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</si>
  <si>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</si>
  <si>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</si>
  <si>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</si>
  <si>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</si>
  <si>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</si>
  <si>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</si>
  <si>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</si>
  <si>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</si>
  <si>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</si>
  <si>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</si>
  <si>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</si>
  <si>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</si>
  <si>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</si>
  <si>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</si>
  <si>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</si>
  <si>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</si>
  <si>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</si>
  <si>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</si>
  <si>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</si>
  <si>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</si>
  <si>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</si>
  <si>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</si>
  <si>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</si>
  <si>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</si>
  <si>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</si>
  <si>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</si>
  <si>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</si>
  <si>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</si>
  <si>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</si>
  <si>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</si>
  <si>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</si>
  <si>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</si>
  <si>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</si>
  <si>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</si>
  <si>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</si>
  <si>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</si>
  <si>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</si>
  <si>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</si>
  <si>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</si>
  <si>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</si>
  <si>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</si>
  <si>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</si>
  <si>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</si>
  <si>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</si>
  <si>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</si>
  <si>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</si>
  <si>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</si>
  <si>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</si>
  <si>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</si>
  <si>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</si>
  <si>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</si>
  <si>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</si>
  <si>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</si>
  <si>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</si>
  <si>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</si>
  <si>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</si>
  <si>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</si>
  <si>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</si>
  <si>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</si>
  <si>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</si>
  <si>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</si>
  <si>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</si>
  <si>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</si>
  <si>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</si>
  <si>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</si>
  <si>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</si>
  <si>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</si>
  <si>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</si>
  <si>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</si>
  <si>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</si>
  <si>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</si>
  <si>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</si>
  <si>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</si>
  <si>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</si>
  <si>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</si>
  <si>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</si>
  <si>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</si>
  <si>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</si>
  <si>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</si>
  <si>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</si>
  <si>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</si>
  <si>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</si>
  <si>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</si>
  <si>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</si>
  <si>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</si>
  <si>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</si>
  <si>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</si>
  <si>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</si>
  <si>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</si>
  <si>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</si>
  <si>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</si>
  <si>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</si>
  <si>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</si>
  <si>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</si>
  <si>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</si>
  <si>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</si>
  <si>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</si>
  <si>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</si>
  <si>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</si>
  <si>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</si>
  <si>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</si>
  <si>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</si>
  <si>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</si>
  <si>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</si>
  <si>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</si>
  <si>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</si>
  <si>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</si>
  <si>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</si>
  <si>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</si>
  <si>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</si>
  <si>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</si>
  <si>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</si>
  <si>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</si>
  <si>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</si>
  <si>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</si>
  <si>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</si>
  <si>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</si>
  <si>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</si>
  <si>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</si>
  <si>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</si>
  <si>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</si>
  <si>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</si>
  <si>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</si>
  <si>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</si>
  <si>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</si>
  <si>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</si>
  <si>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</si>
  <si>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</si>
  <si>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</si>
  <si>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</si>
  <si>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</si>
  <si>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</si>
  <si>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</si>
  <si>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</si>
  <si>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</si>
  <si>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</si>
  <si>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</si>
  <si>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</si>
  <si>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</si>
  <si>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</si>
  <si>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</si>
  <si>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</si>
  <si>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</si>
  <si>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</si>
  <si>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</si>
  <si>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</si>
  <si>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</si>
  <si>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</si>
  <si>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</si>
  <si>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</si>
  <si>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</si>
  <si>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</si>
  <si>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</si>
  <si>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</si>
  <si>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</si>
  <si>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</si>
  <si>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</si>
  <si>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</si>
  <si>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</si>
  <si>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</si>
  <si>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</si>
  <si>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</si>
  <si>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</si>
  <si>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</si>
  <si>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</si>
  <si>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</si>
  <si>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</si>
  <si>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</si>
  <si>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</si>
  <si>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</si>
  <si>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</si>
  <si>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</si>
  <si>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</si>
  <si>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</si>
  <si>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</si>
  <si>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</si>
  <si>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</si>
  <si>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</si>
  <si>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</si>
  <si>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</si>
  <si>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</si>
  <si>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</si>
  <si>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</si>
  <si>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</si>
  <si>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</si>
  <si>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</si>
  <si>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</si>
  <si>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</si>
  <si>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</si>
  <si>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</si>
  <si>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</si>
  <si>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</si>
  <si>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</si>
  <si>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</si>
  <si>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</si>
  <si>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</si>
  <si>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</si>
  <si>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</si>
  <si>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</si>
  <si>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</si>
  <si>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</si>
  <si>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</si>
  <si>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</si>
  <si>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</si>
  <si>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</si>
  <si>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</si>
  <si>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</si>
  <si>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</si>
  <si>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</si>
  <si>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</si>
  <si>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</si>
  <si>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</si>
  <si>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</si>
  <si>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</si>
  <si>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</si>
  <si>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</si>
  <si>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</si>
  <si>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</si>
  <si>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</si>
  <si>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</si>
  <si>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</si>
  <si>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</si>
  <si>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</si>
  <si>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</si>
  <si>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</si>
  <si>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</si>
  <si>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</si>
  <si>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</si>
  <si>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</si>
  <si>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</si>
  <si>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</si>
  <si>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</si>
  <si>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</si>
  <si>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</si>
  <si>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</si>
  <si>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</si>
  <si>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</si>
  <si>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</si>
  <si>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</si>
  <si>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</si>
  <si>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</si>
  <si>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</si>
  <si>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</si>
  <si>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</si>
  <si>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</si>
  <si>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</si>
  <si>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</si>
  <si>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</si>
  <si>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</si>
  <si>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</si>
  <si>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</si>
  <si>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</si>
  <si>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</si>
  <si>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</si>
  <si>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</si>
  <si>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</si>
  <si>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</si>
  <si>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</si>
  <si>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</si>
  <si>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</si>
  <si>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</si>
  <si>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</si>
  <si>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</si>
  <si>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</si>
  <si>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</si>
  <si>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</si>
  <si>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</si>
  <si>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</si>
  <si>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</si>
  <si>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</si>
  <si>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</si>
  <si>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</si>
  <si>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</si>
  <si>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</si>
  <si>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</si>
  <si>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</si>
  <si>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</si>
  <si>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</si>
  <si>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</si>
  <si>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</si>
  <si>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</si>
  <si>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</si>
  <si>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</si>
  <si>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</si>
  <si>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</si>
  <si>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</si>
  <si>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</si>
  <si>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</si>
  <si>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</si>
  <si>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</si>
  <si>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</si>
  <si>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</si>
  <si>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</si>
  <si>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</si>
  <si>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</si>
  <si>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</si>
  <si>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</si>
  <si>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</si>
  <si>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</si>
  <si>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</si>
  <si>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</si>
  <si>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</si>
  <si>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</si>
  <si>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</si>
  <si>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</si>
  <si>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</si>
  <si>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</si>
  <si>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</si>
  <si>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</si>
  <si>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</si>
  <si>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</si>
  <si>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</si>
  <si>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</si>
  <si>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</si>
  <si>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</si>
  <si>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</si>
  <si>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</si>
  <si>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</si>
  <si>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</si>
  <si>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</si>
  <si>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</si>
  <si>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</si>
  <si>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</si>
  <si>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</si>
  <si>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</si>
  <si>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</si>
  <si>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</si>
  <si>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</si>
  <si>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</si>
  <si>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</si>
  <si>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</si>
  <si>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</si>
  <si>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</si>
  <si>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</si>
  <si>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</si>
  <si>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</si>
  <si>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</si>
  <si>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</si>
  <si>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</si>
  <si>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</si>
  <si>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</si>
  <si>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</si>
  <si>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</si>
  <si>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</si>
  <si>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</si>
  <si>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</si>
  <si>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</si>
  <si>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</si>
  <si>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</si>
  <si>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</si>
  <si>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</si>
  <si>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</si>
  <si>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</si>
  <si>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</si>
  <si>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</si>
  <si>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</si>
  <si>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</si>
  <si>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</si>
  <si>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</si>
  <si>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</si>
  <si>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</si>
  <si>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</si>
  <si>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</si>
  <si>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</si>
  <si>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</si>
  <si>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</si>
  <si>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</si>
  <si>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</si>
  <si>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</si>
  <si>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</si>
  <si>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</si>
  <si>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</si>
  <si>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</si>
  <si>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</si>
  <si>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</si>
  <si>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</si>
  <si>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</si>
  <si>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</si>
  <si>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</si>
  <si>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</si>
  <si>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</si>
  <si>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</si>
  <si>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</si>
  <si>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</si>
  <si>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</si>
  <si>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</si>
  <si>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</si>
  <si>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</si>
  <si>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</si>
  <si>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</si>
  <si>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</si>
  <si>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</si>
  <si>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</si>
  <si>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</si>
  <si>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</si>
  <si>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</si>
  <si>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</si>
  <si>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</si>
  <si>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</si>
  <si>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</si>
  <si>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</si>
  <si>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</si>
  <si>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</si>
  <si>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</si>
  <si>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</si>
  <si>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</si>
  <si>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</si>
  <si>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</si>
  <si>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</si>
  <si>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</si>
  <si>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</si>
  <si>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</si>
  <si>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</si>
  <si>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</si>
  <si>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</si>
  <si>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</si>
  <si>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</si>
  <si>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</si>
  <si>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</si>
  <si>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</si>
  <si>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</si>
  <si>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</si>
  <si>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</si>
  <si>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</si>
  <si>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</si>
  <si>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</si>
  <si>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</si>
  <si>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</si>
  <si>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</si>
  <si>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</si>
  <si>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</si>
  <si>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</si>
  <si>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</si>
  <si>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</si>
  <si>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</si>
  <si>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</si>
  <si>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</si>
  <si>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</si>
  <si>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</si>
  <si>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</si>
  <si>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</si>
  <si>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</si>
  <si>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</si>
  <si>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</si>
  <si>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</si>
  <si>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</si>
  <si>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</si>
  <si>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</si>
  <si>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</si>
  <si>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</si>
  <si>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</si>
  <si>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</si>
  <si>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</si>
  <si>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</si>
  <si>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</si>
  <si>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</si>
  <si>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</si>
  <si>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</si>
  <si>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</si>
  <si>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</si>
  <si>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</si>
  <si>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</si>
  <si>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</si>
  <si>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</si>
  <si>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</si>
  <si>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</si>
  <si>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</si>
  <si>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</si>
  <si>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</si>
  <si>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</si>
  <si>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</si>
  <si>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</si>
  <si>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</si>
  <si>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</si>
  <si>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</si>
  <si>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</si>
  <si>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</si>
  <si>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</si>
  <si>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</si>
  <si>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</si>
  <si>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</si>
  <si>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</si>
  <si>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</si>
  <si>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</si>
  <si>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</si>
  <si>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</si>
  <si>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</si>
  <si>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</si>
  <si>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</si>
  <si>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</si>
  <si>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</si>
  <si>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</si>
  <si>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</si>
  <si>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</si>
  <si>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</si>
  <si>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</si>
  <si>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</si>
  <si>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</si>
  <si>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</si>
  <si>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</si>
  <si>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</si>
  <si>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</si>
  <si>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</si>
  <si>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</si>
  <si>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</si>
  <si>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</si>
  <si>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</si>
  <si>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</si>
  <si>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</si>
  <si>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</si>
  <si>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</si>
  <si>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</si>
  <si>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</si>
  <si>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</si>
  <si>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</si>
  <si>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</si>
  <si>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</si>
  <si>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</si>
  <si>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</si>
  <si>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</si>
  <si>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</si>
  <si>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</si>
  <si>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</si>
  <si>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</si>
  <si>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</si>
  <si>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</si>
  <si>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</si>
  <si>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</si>
  <si>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</si>
  <si>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</si>
  <si>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</si>
  <si>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</si>
  <si>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</si>
  <si>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</si>
  <si>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</si>
  <si>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</si>
  <si>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</si>
  <si>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</si>
  <si>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</si>
  <si>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</si>
  <si>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</si>
  <si>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</si>
  <si>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</si>
  <si>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</si>
  <si>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</si>
  <si>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</si>
  <si>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</si>
  <si>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</si>
  <si>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</si>
  <si>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</si>
  <si>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</si>
  <si>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</si>
  <si>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</si>
  <si>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</si>
  <si>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</si>
  <si>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</si>
  <si>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</si>
  <si>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</si>
  <si>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</si>
  <si>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</si>
  <si>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</si>
  <si>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</si>
  <si>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</si>
  <si>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</si>
  <si>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</si>
  <si>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</si>
  <si>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</si>
  <si>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</si>
  <si>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</si>
  <si>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</si>
  <si>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</si>
  <si>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</si>
  <si>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</si>
  <si>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</si>
  <si>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</si>
  <si>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</si>
  <si>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</si>
  <si>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</si>
  <si>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</si>
  <si>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</si>
  <si>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</si>
  <si>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</si>
  <si>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</si>
  <si>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</si>
  <si>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</si>
  <si>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</si>
  <si>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</si>
  <si>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</si>
  <si>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</si>
  <si>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</si>
  <si>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</si>
  <si>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</si>
  <si>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</si>
  <si>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</si>
  <si>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</si>
  <si>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</si>
  <si>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</si>
  <si>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</si>
  <si>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</si>
  <si>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</si>
  <si>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</si>
  <si>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</si>
  <si>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</si>
  <si>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</si>
  <si>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</si>
  <si>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</si>
  <si>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</si>
  <si>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</si>
  <si>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</si>
  <si>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</si>
  <si>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</si>
  <si>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</si>
  <si>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</si>
  <si>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</si>
  <si>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</si>
  <si>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</si>
  <si>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</si>
  <si>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</si>
  <si>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</si>
  <si>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</si>
  <si>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</si>
  <si>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</si>
  <si>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</si>
  <si>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</si>
  <si>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</si>
  <si>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</si>
  <si>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</si>
  <si>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</si>
  <si>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</si>
  <si>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</si>
  <si>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</si>
  <si>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</si>
  <si>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</si>
  <si>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</si>
  <si>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</si>
  <si>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</si>
  <si>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</si>
  <si>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</si>
  <si>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</si>
  <si>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</si>
  <si>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</si>
  <si>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</si>
  <si>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</si>
  <si>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</si>
  <si>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</si>
  <si>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</si>
  <si>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</si>
  <si>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</si>
  <si>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</si>
  <si>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</si>
  <si>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</si>
  <si>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</si>
  <si>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</si>
  <si>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</si>
  <si>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</si>
  <si>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</si>
  <si>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</si>
  <si>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</si>
  <si>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</si>
  <si>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</si>
  <si>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</si>
  <si>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</si>
  <si>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</si>
  <si>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</si>
  <si>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</si>
  <si>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</si>
  <si>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</si>
  <si>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</si>
  <si>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</si>
  <si>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</si>
  <si>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</si>
  <si>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</si>
  <si>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</si>
  <si>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</si>
  <si>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</si>
  <si>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</si>
  <si>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</si>
  <si>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</si>
  <si>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</si>
  <si>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</si>
  <si>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</si>
  <si>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</si>
  <si>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</si>
  <si>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</si>
  <si>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</si>
  <si>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</si>
  <si>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</si>
  <si>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</si>
  <si>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</si>
  <si>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</si>
  <si>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</si>
  <si>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</si>
  <si>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</si>
  <si>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</si>
  <si>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</si>
  <si>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</si>
  <si>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</si>
  <si>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</si>
  <si>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</si>
  <si>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</si>
  <si>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</si>
  <si>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</si>
  <si>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</si>
  <si>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</si>
  <si>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</si>
  <si>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</si>
  <si>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</si>
  <si>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</si>
  <si>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</si>
  <si>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</si>
  <si>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</si>
  <si>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</si>
  <si>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</si>
  <si>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</si>
  <si>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</si>
  <si>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</si>
  <si>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</si>
  <si>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</si>
  <si>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</si>
  <si>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</si>
  <si>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</si>
  <si>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</si>
  <si>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</si>
  <si>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</si>
  <si>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</si>
  <si>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</si>
  <si>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</si>
  <si>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</si>
  <si>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</si>
  <si>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</si>
  <si>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</si>
  <si>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</si>
  <si>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</si>
  <si>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</si>
  <si>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</si>
  <si>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</si>
  <si>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</si>
  <si>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</si>
  <si>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</si>
  <si>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</si>
  <si>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</si>
  <si>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</si>
  <si>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</si>
  <si>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</si>
  <si>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</si>
  <si>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</si>
  <si>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</si>
  <si>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</si>
  <si>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</si>
  <si>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</si>
  <si>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</si>
  <si>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</si>
  <si>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</si>
  <si>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</si>
  <si>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</si>
  <si>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</si>
  <si>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</si>
  <si>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</si>
  <si>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</si>
  <si>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</si>
  <si>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</si>
  <si>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</si>
  <si>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</si>
  <si>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</si>
  <si>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</si>
  <si>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</si>
  <si>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</si>
  <si>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</si>
  <si>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</si>
  <si>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</si>
  <si>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</si>
  <si>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</si>
  <si>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</si>
  <si>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</si>
  <si>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</si>
  <si>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</si>
  <si>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</si>
  <si>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</si>
  <si>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</si>
  <si>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</si>
  <si>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</si>
  <si>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</si>
  <si>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</si>
  <si>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</si>
  <si>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</si>
  <si>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</si>
  <si>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</si>
  <si>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</si>
  <si>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</si>
  <si>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</si>
  <si>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</si>
  <si>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</si>
  <si>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</si>
  <si>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</si>
  <si>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</si>
  <si>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</si>
  <si>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</si>
  <si>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</si>
  <si>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</si>
  <si>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</si>
  <si>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</si>
  <si>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</si>
  <si>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</si>
  <si>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</si>
  <si>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</si>
  <si>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</si>
  <si>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</si>
  <si>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</si>
  <si>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</si>
  <si>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</si>
  <si>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</si>
  <si>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</si>
  <si>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</si>
  <si>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</si>
  <si>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</si>
  <si>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</si>
  <si>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</si>
  <si>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</si>
  <si>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</si>
  <si>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</si>
  <si>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</si>
  <si>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</si>
  <si>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</si>
  <si>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</si>
  <si>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</si>
  <si>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</si>
  <si>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</si>
  <si>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</si>
  <si>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</si>
  <si>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</si>
  <si>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</si>
  <si>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</si>
  <si>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</si>
  <si>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</si>
  <si>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</si>
  <si>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</si>
  <si>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</si>
  <si>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</si>
  <si>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</si>
  <si>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</si>
  <si>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</si>
  <si>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</si>
  <si>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</si>
  <si>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</si>
  <si>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</si>
  <si>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</si>
  <si>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</si>
  <si>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</si>
  <si>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</si>
  <si>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</si>
  <si>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</si>
  <si>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</si>
  <si>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</si>
  <si>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</si>
  <si>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</si>
  <si>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</si>
  <si>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</si>
  <si>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</si>
  <si>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</si>
  <si>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</si>
  <si>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</si>
  <si>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</si>
  <si>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</si>
  <si>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</si>
  <si>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</si>
  <si>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</si>
  <si>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</si>
  <si>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</si>
  <si>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</si>
  <si>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</si>
  <si>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</si>
  <si>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</si>
  <si>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</si>
  <si>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</si>
  <si>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</si>
  <si>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</si>
  <si>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</si>
  <si>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</si>
  <si>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</si>
  <si>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</si>
  <si>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</si>
  <si>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</si>
  <si>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</si>
  <si>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</si>
  <si>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</si>
  <si>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</si>
  <si>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</si>
  <si>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</si>
  <si>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</si>
  <si>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</si>
  <si>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</si>
  <si>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</si>
  <si>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</si>
  <si>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</si>
  <si>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</si>
  <si>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</si>
  <si>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</si>
  <si>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</si>
  <si>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</si>
  <si>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</si>
  <si>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</si>
  <si>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</si>
  <si>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</si>
  <si>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</si>
  <si>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</si>
  <si>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</si>
  <si>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</si>
  <si>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</si>
  <si>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</si>
  <si>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</si>
  <si>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</si>
  <si>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</si>
  <si>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</si>
  <si>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</si>
  <si>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</si>
  <si>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</si>
  <si>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</si>
  <si>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</si>
  <si>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</si>
  <si>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</si>
  <si>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</si>
  <si>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</si>
  <si>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</si>
  <si>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</si>
  <si>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</si>
  <si>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</si>
  <si>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</si>
  <si>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</si>
  <si>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</si>
  <si>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</si>
  <si>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</si>
  <si>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</si>
  <si>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</si>
  <si>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</si>
  <si>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</si>
  <si>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</si>
  <si>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</si>
  <si>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</si>
  <si>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</si>
  <si>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</si>
  <si>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</si>
  <si>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</si>
  <si>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</si>
  <si>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</si>
  <si>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</si>
  <si>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</si>
  <si>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</si>
  <si>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</si>
  <si>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</si>
  <si>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</si>
  <si>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</si>
  <si>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</si>
  <si>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</si>
  <si>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</si>
  <si>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</si>
  <si>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</si>
  <si>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</si>
  <si>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</si>
  <si>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</si>
  <si>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</si>
  <si>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</si>
  <si>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</si>
  <si>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</si>
  <si>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</si>
  <si>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</si>
  <si>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</si>
  <si>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</si>
  <si>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</si>
  <si>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</si>
  <si>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</si>
  <si>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</si>
  <si>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</si>
  <si>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</si>
  <si>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</si>
  <si>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</si>
  <si>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</si>
  <si>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</si>
  <si>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</si>
  <si>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</si>
  <si>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</si>
  <si>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</si>
  <si>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</si>
  <si>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</si>
  <si>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</si>
  <si>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</si>
  <si>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</si>
  <si>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</si>
  <si>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</si>
  <si>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</si>
  <si>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</si>
  <si>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</si>
  <si>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</si>
  <si>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</si>
  <si>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</si>
  <si>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</si>
  <si>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</si>
  <si>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</si>
  <si>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</si>
  <si>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</si>
  <si>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</si>
  <si>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</si>
  <si>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</si>
  <si>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</si>
  <si>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</si>
  <si>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</si>
  <si>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</si>
  <si>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</si>
  <si>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</si>
  <si>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</si>
  <si>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</si>
  <si>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</si>
  <si>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</si>
  <si>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</si>
  <si>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</si>
  <si>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</si>
  <si>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</si>
  <si>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</si>
  <si>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</si>
  <si>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</si>
  <si>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</si>
  <si>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</si>
  <si>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</si>
  <si>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</si>
  <si>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</si>
  <si>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</si>
  <si>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</si>
  <si>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</si>
  <si>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</si>
  <si>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</si>
  <si>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</si>
  <si>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</si>
  <si>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</si>
  <si>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</si>
  <si>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</si>
  <si>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</si>
  <si>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</si>
  <si>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</si>
  <si>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</si>
  <si>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</si>
  <si>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</si>
  <si>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</si>
  <si>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</si>
  <si>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</si>
  <si>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</si>
  <si>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</si>
  <si>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</si>
  <si>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</si>
  <si>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</si>
  <si>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</si>
  <si>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</si>
  <si>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</si>
  <si>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</si>
  <si>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</si>
  <si>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</si>
  <si>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</si>
  <si>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</si>
  <si>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</si>
  <si>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</si>
  <si>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</si>
  <si>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</si>
  <si>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</si>
  <si>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</si>
  <si>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</si>
  <si>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</si>
  <si>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</si>
  <si>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</si>
  <si>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</si>
  <si>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</si>
  <si>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</si>
  <si>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</si>
  <si>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</si>
  <si>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</si>
  <si>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</si>
  <si>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</si>
  <si>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</si>
  <si>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</si>
  <si>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</si>
  <si>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</si>
  <si>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</si>
  <si>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</si>
  <si>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</si>
  <si>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</si>
  <si>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</si>
  <si>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</si>
  <si>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</si>
  <si>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</si>
  <si>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</si>
  <si>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</si>
  <si>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</si>
  <si>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</si>
  <si>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</si>
  <si>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</si>
  <si>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</si>
  <si>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</si>
  <si>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</si>
  <si>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</si>
  <si>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</si>
  <si>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</si>
  <si>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</si>
  <si>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</si>
  <si>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</si>
  <si>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</si>
  <si>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</si>
  <si>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</si>
  <si>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</si>
  <si>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</si>
  <si>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</si>
  <si>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</si>
  <si>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</si>
  <si>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</si>
  <si>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</si>
  <si>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</si>
  <si>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</si>
  <si>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</si>
  <si>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</si>
  <si>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</si>
  <si>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</si>
  <si>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</si>
  <si>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</si>
  <si>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</si>
  <si>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</si>
  <si>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</si>
  <si>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</si>
  <si>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</si>
  <si>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</si>
  <si>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</si>
  <si>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</si>
  <si>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</si>
  <si>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</si>
  <si>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</si>
  <si>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</si>
  <si>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</si>
  <si>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</si>
  <si>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</si>
  <si>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</si>
  <si>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</si>
  <si>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</si>
  <si>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</si>
  <si>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</si>
  <si>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</si>
  <si>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</si>
  <si>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</si>
  <si>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</si>
  <si>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</si>
  <si>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</si>
  <si>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</si>
  <si>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</si>
  <si>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</si>
  <si>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</si>
  <si>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</si>
  <si>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</si>
  <si>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</si>
  <si>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</si>
  <si>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</si>
  <si>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</si>
  <si>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</si>
  <si>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</si>
  <si>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</si>
  <si>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</si>
  <si>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</si>
  <si>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</si>
  <si>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</si>
  <si>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</si>
  <si>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</si>
  <si>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</si>
  <si>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</si>
  <si>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</si>
  <si>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</si>
  <si>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</si>
  <si>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</si>
  <si>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</si>
  <si>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</si>
  <si>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</si>
  <si>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</si>
  <si>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</si>
  <si>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</si>
  <si>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</si>
  <si>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</si>
  <si>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</si>
  <si>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</si>
  <si>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</si>
  <si>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</si>
  <si>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</si>
  <si>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</si>
  <si>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</si>
  <si>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</si>
  <si>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</si>
  <si>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</si>
  <si>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</si>
  <si>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</si>
  <si>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</si>
  <si>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</si>
  <si>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</si>
  <si>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</si>
  <si>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</si>
  <si>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</si>
  <si>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</si>
  <si>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</si>
  <si>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</si>
  <si>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</si>
  <si>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</si>
  <si>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</si>
  <si>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</si>
  <si>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</si>
  <si>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</si>
  <si>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</si>
  <si>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</si>
  <si>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</si>
  <si>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</si>
  <si>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</si>
  <si>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</si>
  <si>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</si>
  <si>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</si>
  <si>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</si>
  <si>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</si>
  <si>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</si>
  <si>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</si>
  <si>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</si>
  <si>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</si>
  <si>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</si>
  <si>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</si>
  <si>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</si>
  <si>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</si>
  <si>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</si>
  <si>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</si>
  <si>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</si>
  <si>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</si>
  <si>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</si>
  <si>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</si>
  <si>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</si>
  <si>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</si>
  <si>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</si>
  <si>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</si>
  <si>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</si>
  <si>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</si>
  <si>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</si>
  <si>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</si>
  <si>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</si>
  <si>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</si>
  <si>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</si>
  <si>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</si>
  <si>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</si>
  <si>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</si>
  <si>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</si>
  <si>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</si>
  <si>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</si>
  <si>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</si>
  <si>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</si>
  <si>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</si>
  <si>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</si>
  <si>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</si>
  <si>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</si>
  <si>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</si>
  <si>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</si>
  <si>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</si>
  <si>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</si>
  <si>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</si>
  <si>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</si>
  <si>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</si>
  <si>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</si>
  <si>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</si>
  <si>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</si>
  <si>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</si>
  <si>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</si>
  <si>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</si>
  <si>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</si>
  <si>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</si>
  <si>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</si>
  <si>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</si>
  <si>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</si>
  <si>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</si>
  <si>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</si>
  <si>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</si>
  <si>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</si>
  <si>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</si>
  <si>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</si>
  <si>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</si>
  <si>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</si>
  <si>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</si>
  <si>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</si>
  <si>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</si>
  <si>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</si>
  <si>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</si>
  <si>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</si>
  <si>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</si>
  <si>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</si>
  <si>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</si>
  <si>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</si>
  <si>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</si>
  <si>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</si>
  <si>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</si>
  <si>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</si>
  <si>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</si>
  <si>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</si>
  <si>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</si>
  <si>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</si>
  <si>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</si>
  <si>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</si>
  <si>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</si>
  <si>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</si>
  <si>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</si>
  <si>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</si>
  <si>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</si>
  <si>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</si>
  <si>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</si>
  <si>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</si>
  <si>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</si>
  <si>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</si>
  <si>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</si>
  <si>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</si>
  <si>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</si>
  <si>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</si>
  <si>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</si>
  <si>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</si>
  <si>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</si>
  <si>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</si>
  <si>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</si>
  <si>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</si>
  <si>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</si>
  <si>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</si>
  <si>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</si>
  <si>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</si>
  <si>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</si>
  <si>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</si>
  <si>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</si>
  <si>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</si>
  <si>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</si>
  <si>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</si>
  <si>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</si>
  <si>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</si>
  <si>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</si>
  <si>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</si>
  <si>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</si>
  <si>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</si>
  <si>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</si>
  <si>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</si>
  <si>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</si>
  <si>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</si>
  <si>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</si>
  <si>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</si>
  <si>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</si>
  <si>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</si>
  <si>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</si>
  <si>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</si>
  <si>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</si>
  <si>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</si>
  <si>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</si>
  <si>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</si>
  <si>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</si>
  <si>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</si>
  <si>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</si>
  <si>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</si>
  <si>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</si>
  <si>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</si>
  <si>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</si>
  <si>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</si>
  <si>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</si>
  <si>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</si>
  <si>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</si>
  <si>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</si>
  <si>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</si>
  <si>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</si>
  <si>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</si>
  <si>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</si>
  <si>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</si>
  <si>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</si>
  <si>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</si>
  <si>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</si>
  <si>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</si>
  <si>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</si>
  <si>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</si>
  <si>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</si>
  <si>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</si>
  <si>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</si>
  <si>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</si>
  <si>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</si>
  <si>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</si>
  <si>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</si>
  <si>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</si>
  <si>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</si>
  <si>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</si>
  <si>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</si>
  <si>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</si>
  <si>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</si>
  <si>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</si>
  <si>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</si>
  <si>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</si>
  <si>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</si>
  <si>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</si>
  <si>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</si>
  <si>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</si>
  <si>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</si>
  <si>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</si>
  <si>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</si>
  <si>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</si>
  <si>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</si>
  <si>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</si>
  <si>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</si>
  <si>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</si>
  <si>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</si>
  <si>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</si>
  <si>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</si>
  <si>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</si>
  <si>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</si>
  <si>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</si>
  <si>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</si>
  <si>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</si>
  <si>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</si>
  <si>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</si>
  <si>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</si>
  <si>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</si>
  <si>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</si>
  <si>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</si>
  <si>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</si>
  <si>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</si>
  <si>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</si>
  <si>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</si>
  <si>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</si>
  <si>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</si>
  <si>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</si>
  <si>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</si>
  <si>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</si>
  <si>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</si>
  <si>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</si>
  <si>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</si>
  <si>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</si>
  <si>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</si>
  <si>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</si>
  <si>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</si>
  <si>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</si>
  <si>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</si>
  <si>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</si>
  <si>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</si>
  <si>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</si>
  <si>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</si>
  <si>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</si>
  <si>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</si>
  <si>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</si>
  <si>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</si>
  <si>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</si>
  <si>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</si>
  <si>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</si>
  <si>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</si>
  <si>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</si>
  <si>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</si>
  <si>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</si>
  <si>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</si>
  <si>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</si>
  <si>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</si>
  <si>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</si>
  <si>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</si>
  <si>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</si>
  <si>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</si>
  <si>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</si>
  <si>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</si>
  <si>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</si>
  <si>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</si>
  <si>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</si>
  <si>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</si>
  <si>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</si>
  <si>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</si>
  <si>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</si>
  <si>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</si>
  <si>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</si>
  <si>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</si>
  <si>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</si>
  <si>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</si>
  <si>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</si>
  <si>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</si>
  <si>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</si>
  <si>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</si>
  <si>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</si>
  <si>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</si>
  <si>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</si>
  <si>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</si>
  <si>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</si>
  <si>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</si>
  <si>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</si>
  <si>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</si>
  <si>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</si>
  <si>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</si>
  <si>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</si>
  <si>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</si>
  <si>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</si>
  <si>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</si>
  <si>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</si>
  <si>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</si>
  <si>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</si>
  <si>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</si>
  <si>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</si>
  <si>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</si>
  <si>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</si>
  <si>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</si>
  <si>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</si>
  <si>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</si>
  <si>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</si>
  <si>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</si>
  <si>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</si>
  <si>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</si>
  <si>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</si>
  <si>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</si>
  <si>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</si>
  <si>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</si>
  <si>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</si>
  <si>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</si>
  <si>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</si>
  <si>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</si>
  <si>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</si>
  <si>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</si>
  <si>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</si>
  <si>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</si>
  <si>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</si>
  <si>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</si>
  <si>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</si>
  <si>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</si>
  <si>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</si>
  <si>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</si>
  <si>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</si>
  <si>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</si>
  <si>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</si>
  <si>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</si>
  <si>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</si>
  <si>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</si>
  <si>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</si>
  <si>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</si>
  <si>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</si>
  <si>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</si>
  <si>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</si>
  <si>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</si>
  <si>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</si>
  <si>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</si>
  <si>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</si>
  <si>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</si>
  <si>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</si>
  <si>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</si>
  <si>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</si>
  <si>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</si>
  <si>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</si>
  <si>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</si>
  <si>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</si>
  <si>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</si>
  <si>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</si>
  <si>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</si>
  <si>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</si>
  <si>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</si>
  <si>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</si>
  <si>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</si>
  <si>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</si>
  <si>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</si>
  <si>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</si>
  <si>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</si>
  <si>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</si>
  <si>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</si>
  <si>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</si>
  <si>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</si>
  <si>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</si>
  <si>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</si>
  <si>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</si>
  <si>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</si>
  <si>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</si>
  <si>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</si>
  <si>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</si>
  <si>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</si>
  <si>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</si>
  <si>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</si>
  <si>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</si>
  <si>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</si>
  <si>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</si>
  <si>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</si>
  <si>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</si>
  <si>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</si>
  <si>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</si>
  <si>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</si>
  <si>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</si>
  <si>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</si>
  <si>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</si>
  <si>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</si>
  <si>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</si>
  <si>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</si>
  <si>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</si>
  <si>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</si>
  <si>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</si>
  <si>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</si>
  <si>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</si>
  <si>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</si>
  <si>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</si>
  <si>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</si>
  <si>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</si>
  <si>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</si>
  <si>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</si>
  <si>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</si>
  <si>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</si>
  <si>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</si>
  <si>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</si>
  <si>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</si>
  <si>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</si>
  <si>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</si>
  <si>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</si>
  <si>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</si>
  <si>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</si>
  <si>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</si>
  <si>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</si>
  <si>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</si>
  <si>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</si>
  <si>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</si>
  <si>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</si>
  <si>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</si>
  <si>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</si>
  <si>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</si>
  <si>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</si>
  <si>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</si>
  <si>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</si>
  <si>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</si>
  <si>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</si>
  <si>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</si>
  <si>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</si>
  <si>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</si>
  <si>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</si>
  <si>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</si>
  <si>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</si>
  <si>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</si>
  <si>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</si>
  <si>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</si>
  <si>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</si>
  <si>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</si>
  <si>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</si>
  <si>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</si>
  <si>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</si>
  <si>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</si>
  <si>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</si>
  <si>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</si>
  <si>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</si>
  <si>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</si>
  <si>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</si>
  <si>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</si>
  <si>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</si>
  <si>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</si>
  <si>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</si>
  <si>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</si>
  <si>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</si>
  <si>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</si>
  <si>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</si>
  <si>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</si>
  <si>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</si>
  <si>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</si>
  <si>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</si>
  <si>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</si>
  <si>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</si>
  <si>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</si>
  <si>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</si>
  <si>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</si>
  <si>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</si>
  <si>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</si>
  <si>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</si>
  <si>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</si>
  <si>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</si>
  <si>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</si>
  <si>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</si>
  <si>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</si>
  <si>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</si>
  <si>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</si>
  <si>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</si>
  <si>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</si>
  <si>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</si>
  <si>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</si>
  <si>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</si>
  <si>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</si>
  <si>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</si>
  <si>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</si>
  <si>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</si>
  <si>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</si>
  <si>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</si>
  <si>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</si>
  <si>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</si>
  <si>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</si>
  <si>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</si>
  <si>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</si>
  <si>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</si>
  <si>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</si>
  <si>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</si>
  <si>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</si>
  <si>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</si>
  <si>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</si>
  <si>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</si>
  <si>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</si>
  <si>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</si>
  <si>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</si>
  <si>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</si>
  <si>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</si>
  <si>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</si>
  <si>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</si>
  <si>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</si>
  <si>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</si>
  <si>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</si>
  <si>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</si>
  <si>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</si>
  <si>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</si>
  <si>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</si>
  <si>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</si>
  <si>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</si>
  <si>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</si>
  <si>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</si>
  <si>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</si>
  <si>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</si>
  <si>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</si>
  <si>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</si>
  <si>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</si>
  <si>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</si>
  <si>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</si>
  <si>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</si>
  <si>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</si>
  <si>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</si>
  <si>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</si>
  <si>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</si>
  <si>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</si>
  <si>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</si>
  <si>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</si>
  <si>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</si>
  <si>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</si>
  <si>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</si>
  <si>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</si>
  <si>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</si>
  <si>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</si>
  <si>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</si>
  <si>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</si>
  <si>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</si>
  <si>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</si>
  <si>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</si>
  <si>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</si>
  <si>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</si>
  <si>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</si>
  <si>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</si>
  <si>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</si>
  <si>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</si>
  <si>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</si>
  <si>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</si>
  <si>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</si>
  <si>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</si>
  <si>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</si>
  <si>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</si>
  <si>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</si>
  <si>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</si>
  <si>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</si>
  <si>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</si>
  <si>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</si>
  <si>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</si>
  <si>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</si>
  <si>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</si>
  <si>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</si>
  <si>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</si>
  <si>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</si>
  <si>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</si>
  <si>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</si>
  <si>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</si>
  <si>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</si>
  <si>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</si>
  <si>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</si>
  <si>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</si>
  <si>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</si>
  <si>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</si>
  <si>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</si>
  <si>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</si>
  <si>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</si>
  <si>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</si>
  <si>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</si>
  <si>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</si>
  <si>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</si>
  <si>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</si>
  <si>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</si>
  <si>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</si>
  <si>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</si>
  <si>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</si>
  <si>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</si>
  <si>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</si>
  <si>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</si>
  <si>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</si>
  <si>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</si>
  <si>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</si>
  <si>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</si>
  <si>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</si>
  <si>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</si>
  <si>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</si>
  <si>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</si>
  <si>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</si>
  <si>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</si>
  <si>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</si>
  <si>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</si>
  <si>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</si>
  <si>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</si>
  <si>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</si>
  <si>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</si>
  <si>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</si>
  <si>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</si>
  <si>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</si>
  <si>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</si>
  <si>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</si>
  <si>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</si>
  <si>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</si>
  <si>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</si>
  <si>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</si>
  <si>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</si>
  <si>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</si>
  <si>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</si>
  <si>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</si>
  <si>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</si>
  <si>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</si>
  <si>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</si>
  <si>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</si>
  <si>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</si>
  <si>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</si>
  <si>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</si>
  <si>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</si>
  <si>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</si>
  <si>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</si>
  <si>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</si>
  <si>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</si>
  <si>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</si>
  <si>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</si>
  <si>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</si>
  <si>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</si>
  <si>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</si>
  <si>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</si>
  <si>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</si>
  <si>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</si>
  <si>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</si>
  <si>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</si>
  <si>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</si>
  <si>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</si>
  <si>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</si>
  <si>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</si>
  <si>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</si>
  <si>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</si>
  <si>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</si>
  <si>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</si>
  <si>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</si>
  <si>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</si>
  <si>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</si>
  <si>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</si>
  <si>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</si>
  <si>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</si>
  <si>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</si>
  <si>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</si>
  <si>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</si>
  <si>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</si>
  <si>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</si>
  <si>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</si>
  <si>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</si>
  <si>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</si>
  <si>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</si>
  <si>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</si>
  <si>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</si>
  <si>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</si>
  <si>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</si>
  <si>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</si>
  <si>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</si>
  <si>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</si>
  <si>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</si>
  <si>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</si>
  <si>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</si>
  <si>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</si>
  <si>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</si>
  <si>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</si>
  <si>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</si>
  <si>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</si>
  <si>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</si>
  <si>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</si>
  <si>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</si>
  <si>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</si>
  <si>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</si>
  <si>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</si>
  <si>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</si>
  <si>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</si>
  <si>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</si>
  <si>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</si>
  <si>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</si>
  <si>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</si>
  <si>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</si>
  <si>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</si>
  <si>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</si>
  <si>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</si>
  <si>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</si>
  <si>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</si>
  <si>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</si>
  <si>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</si>
  <si>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</si>
  <si>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</si>
  <si>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</si>
  <si>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</si>
  <si>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</si>
  <si>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</si>
  <si>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</si>
  <si>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</si>
  <si>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</si>
  <si>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</si>
  <si>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</si>
  <si>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</si>
  <si>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</si>
  <si>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</si>
  <si>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</si>
  <si>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</si>
  <si>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</si>
  <si>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</si>
  <si>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</si>
  <si>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</si>
  <si>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</si>
  <si>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</si>
  <si>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</si>
  <si>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</si>
  <si>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</si>
  <si>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</si>
  <si>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</si>
  <si>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</si>
  <si>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</si>
  <si>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</si>
  <si>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</si>
  <si>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</si>
  <si>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</si>
  <si>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</si>
  <si>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</si>
  <si>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</si>
  <si>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</si>
  <si>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</si>
  <si>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</si>
  <si>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</si>
  <si>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</si>
  <si>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</si>
  <si>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</si>
  <si>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</si>
  <si>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</si>
  <si>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</si>
  <si>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</si>
  <si>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</si>
  <si>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</si>
  <si>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</si>
  <si>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</si>
  <si>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</si>
  <si>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</si>
  <si>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</si>
  <si>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</si>
  <si>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</si>
  <si>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</si>
  <si>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</si>
  <si>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</si>
  <si>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</si>
  <si>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</si>
  <si>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</si>
  <si>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</si>
  <si>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</si>
  <si>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</si>
  <si>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</si>
  <si>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</si>
  <si>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</si>
  <si>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</si>
  <si>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</si>
  <si>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</si>
  <si>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</si>
  <si>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</si>
  <si>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</si>
  <si>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</si>
  <si>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</si>
  <si>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</si>
  <si>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</si>
  <si>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</si>
  <si>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</si>
  <si>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</si>
  <si>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</si>
  <si>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</si>
  <si>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</si>
  <si>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</si>
  <si>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</si>
  <si>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</si>
  <si>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</si>
  <si>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</si>
  <si>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</si>
  <si>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</si>
  <si>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</si>
  <si>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</si>
  <si>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</si>
  <si>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</si>
  <si>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</si>
  <si>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</si>
  <si>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</si>
  <si>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</si>
  <si>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</si>
  <si>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</si>
  <si>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</si>
  <si>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</si>
  <si>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</si>
  <si>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</si>
  <si>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</si>
  <si>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</si>
  <si>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</si>
  <si>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</si>
  <si>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</si>
  <si>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</si>
  <si>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</si>
  <si>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</si>
  <si>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</si>
  <si>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</si>
  <si>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</si>
  <si>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</si>
  <si>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</si>
  <si>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</si>
  <si>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</si>
  <si>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</si>
  <si>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</si>
  <si>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</si>
  <si>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</si>
  <si>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</si>
  <si>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</si>
  <si>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</si>
  <si>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</si>
  <si>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</si>
  <si>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</si>
  <si>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</si>
  <si>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</si>
  <si>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</si>
  <si>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</si>
  <si>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</si>
  <si>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</si>
  <si>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</si>
  <si>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</si>
  <si>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</si>
  <si>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</si>
  <si>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</si>
  <si>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</si>
  <si>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</si>
  <si>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</si>
  <si>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</si>
  <si>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</si>
  <si>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</si>
  <si>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</si>
  <si>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</si>
  <si>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</si>
  <si>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</si>
  <si>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</si>
  <si>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</si>
  <si>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</si>
  <si>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</si>
  <si>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</si>
  <si>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</si>
  <si>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</si>
  <si>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</si>
  <si>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</si>
  <si>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</si>
  <si>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</si>
  <si>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</si>
  <si>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</si>
  <si>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</si>
  <si>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</si>
  <si>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</si>
  <si>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</si>
  <si>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</si>
  <si>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</si>
  <si>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</si>
  <si>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</si>
  <si>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</si>
  <si>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</si>
  <si>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</si>
  <si>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</si>
  <si>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</si>
  <si>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</si>
  <si>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</si>
  <si>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</si>
  <si>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</si>
  <si>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</si>
  <si>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</si>
  <si>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</si>
  <si>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</si>
  <si>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</si>
  <si>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</si>
  <si>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</si>
  <si>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</si>
  <si>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</si>
  <si>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</si>
  <si>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</si>
  <si>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</si>
  <si>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</si>
  <si>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</si>
  <si>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</si>
  <si>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</si>
  <si>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</si>
  <si>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</si>
  <si>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</si>
  <si>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</si>
  <si>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</si>
  <si>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</si>
  <si>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</si>
  <si>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</si>
  <si>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</si>
  <si>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</si>
  <si>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</si>
  <si>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</si>
  <si>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</si>
  <si>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</si>
  <si>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</si>
  <si>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</si>
  <si>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</si>
  <si>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</si>
  <si>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</si>
  <si>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</si>
  <si>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</si>
  <si>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</si>
  <si>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</si>
  <si>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</si>
  <si>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</si>
  <si>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</si>
  <si>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</si>
  <si>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</si>
  <si>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</si>
  <si>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</si>
  <si>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</si>
  <si>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</si>
  <si>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</si>
  <si>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</si>
  <si>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</si>
  <si>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</si>
  <si>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</si>
  <si>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</si>
  <si>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</si>
  <si>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</si>
  <si>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</si>
  <si>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</si>
  <si>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</si>
  <si>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</si>
  <si>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</si>
  <si>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</si>
  <si>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</si>
  <si>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</si>
  <si>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</si>
  <si>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</si>
  <si>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</si>
  <si>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</si>
  <si>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</si>
  <si>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</si>
  <si>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</si>
  <si>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</si>
  <si>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</si>
  <si>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</si>
  <si>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</si>
  <si>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</si>
  <si>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</si>
  <si>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</si>
  <si>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</si>
  <si>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</si>
  <si>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</si>
  <si>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</si>
  <si>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</si>
  <si>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</si>
  <si>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</si>
  <si>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</si>
  <si>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</si>
  <si>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</si>
  <si>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</si>
  <si>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</si>
  <si>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</si>
  <si>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</si>
  <si>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</si>
  <si>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</si>
  <si>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</si>
  <si>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</si>
  <si>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</si>
  <si>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</si>
  <si>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</si>
  <si>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</si>
  <si>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</si>
  <si>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</si>
  <si>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</si>
  <si>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</si>
  <si>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</si>
  <si>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</si>
  <si>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</si>
  <si>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</si>
  <si>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</si>
  <si>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</si>
  <si>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</si>
  <si>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</si>
  <si>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</si>
  <si>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</si>
  <si>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</si>
  <si>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</si>
  <si>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</si>
  <si>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</si>
  <si>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</si>
  <si>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</si>
  <si>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</si>
  <si>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</si>
  <si>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</si>
  <si>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</si>
  <si>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</si>
  <si>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</si>
  <si>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</si>
  <si>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</si>
  <si>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</si>
  <si>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</si>
  <si>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</si>
  <si>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</si>
  <si>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</si>
  <si>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</si>
  <si>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</si>
  <si>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</si>
  <si>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</si>
  <si>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</si>
  <si>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</si>
  <si>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</si>
  <si>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</si>
  <si>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</si>
  <si>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</si>
  <si>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</si>
  <si>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</si>
  <si>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</si>
  <si>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</si>
  <si>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</si>
  <si>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</si>
  <si>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</si>
  <si>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</si>
  <si>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</si>
  <si>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</si>
  <si>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</si>
  <si>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</si>
  <si>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</si>
  <si>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</si>
  <si>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</si>
  <si>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</si>
  <si>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</si>
  <si>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</si>
  <si>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</si>
  <si>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</si>
  <si>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</si>
  <si>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</si>
  <si>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</si>
  <si>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</si>
  <si>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</si>
  <si>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</si>
  <si>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</si>
  <si>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</si>
  <si>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</si>
  <si>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</si>
  <si>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</si>
  <si>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</si>
  <si>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</si>
  <si>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</si>
  <si>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</si>
  <si>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</si>
  <si>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</si>
  <si>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</si>
  <si>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</si>
  <si>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</si>
  <si>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</si>
  <si>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</si>
  <si>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</si>
  <si>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</si>
  <si>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</si>
  <si>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</si>
  <si>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</si>
  <si>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</si>
  <si>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</si>
  <si>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</si>
  <si>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</si>
  <si>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</si>
  <si>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</si>
  <si>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</si>
  <si>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</si>
  <si>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</si>
  <si>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</si>
  <si>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</si>
  <si>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</si>
  <si>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</si>
  <si>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</si>
  <si>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</si>
  <si>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</si>
  <si>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</si>
  <si>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</si>
  <si>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</si>
  <si>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</si>
  <si>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</si>
  <si>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</si>
  <si>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</si>
  <si>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</si>
  <si>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</si>
  <si>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</si>
  <si>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</si>
  <si>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</si>
  <si>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</si>
  <si>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</si>
  <si>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</si>
  <si>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</si>
  <si>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</si>
  <si>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</si>
  <si>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</si>
  <si>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</si>
  <si>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</si>
  <si>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</si>
  <si>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</si>
  <si>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</si>
  <si>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</si>
  <si>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</si>
  <si>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</si>
  <si>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</si>
  <si>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</si>
  <si>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</si>
  <si>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</si>
  <si>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</si>
  <si>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</si>
  <si>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</si>
  <si>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</si>
  <si>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</si>
  <si>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</si>
  <si>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</si>
  <si>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</si>
  <si>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</si>
  <si>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</si>
  <si>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</si>
  <si>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</si>
  <si>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</si>
  <si>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</si>
  <si>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</si>
  <si>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</si>
  <si>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</si>
  <si>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</si>
  <si>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</si>
  <si>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</si>
  <si>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</si>
  <si>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</si>
  <si>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</si>
  <si>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</si>
  <si>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</si>
  <si>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</si>
  <si>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</si>
  <si>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</si>
  <si>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</si>
  <si>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</si>
  <si>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</si>
  <si>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</si>
  <si>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</si>
  <si>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</si>
  <si>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</si>
  <si>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</si>
  <si>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</si>
  <si>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</si>
  <si>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</si>
  <si>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</si>
  <si>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</si>
  <si>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</si>
  <si>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</si>
  <si>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</si>
  <si>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</si>
  <si>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</si>
  <si>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</si>
  <si>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</si>
  <si>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</si>
  <si>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</si>
  <si>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</si>
  <si>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</si>
  <si>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</si>
  <si>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</si>
  <si>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</si>
  <si>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</si>
  <si>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</si>
  <si>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</si>
  <si>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</si>
  <si>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</si>
  <si>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</si>
  <si>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</si>
  <si>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</si>
  <si>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</si>
  <si>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</si>
  <si>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</si>
  <si>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</si>
  <si>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</si>
  <si>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</si>
  <si>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</si>
  <si>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</si>
  <si>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</si>
  <si>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</si>
  <si>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</si>
  <si>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</si>
  <si>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</si>
  <si>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</si>
  <si>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</si>
  <si>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</si>
  <si>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</si>
  <si>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</si>
  <si>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</si>
  <si>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</si>
  <si>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</si>
  <si>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</si>
  <si>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</si>
  <si>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</si>
  <si>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</si>
  <si>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</si>
  <si>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</si>
  <si>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</si>
  <si>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</si>
  <si>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</si>
  <si>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</si>
  <si>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</si>
  <si>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</si>
  <si>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</si>
  <si>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</si>
  <si>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</si>
  <si>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</si>
  <si>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</si>
  <si>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</si>
  <si>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</si>
  <si>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</si>
  <si>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</si>
  <si>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</si>
  <si>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</si>
  <si>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</si>
  <si>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</si>
  <si>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</si>
  <si>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</si>
  <si>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</si>
  <si>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</si>
  <si>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</si>
  <si>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</si>
  <si>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</si>
  <si>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</si>
  <si>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</si>
  <si>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</si>
  <si>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</si>
  <si>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</si>
  <si>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</si>
  <si>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</si>
  <si>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</si>
  <si>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</si>
  <si>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</si>
  <si>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</si>
  <si>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</si>
  <si>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</si>
  <si>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</si>
  <si>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</si>
  <si>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</si>
  <si>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</si>
  <si>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</si>
  <si>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</si>
  <si>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</si>
  <si>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</si>
  <si>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</si>
  <si>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</si>
  <si>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</si>
  <si>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</si>
  <si>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</si>
  <si>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</si>
  <si>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</si>
  <si>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</si>
  <si>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</si>
  <si>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</si>
  <si>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</si>
  <si>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</si>
  <si>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</si>
  <si>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</si>
  <si>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</si>
  <si>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</si>
  <si>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</si>
  <si>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</si>
  <si>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</si>
  <si>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</si>
  <si>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</si>
  <si>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</si>
  <si>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</si>
  <si>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</si>
  <si>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</si>
  <si>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</si>
  <si>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</si>
  <si>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</si>
  <si>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</si>
  <si>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</si>
  <si>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</si>
  <si>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</si>
  <si>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</si>
  <si>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</si>
  <si>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</si>
  <si>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</si>
  <si>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</si>
  <si>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</si>
  <si>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</si>
  <si>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</si>
  <si>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</si>
  <si>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</si>
  <si>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</si>
  <si>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</si>
  <si>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</si>
  <si>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</si>
  <si>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</si>
  <si>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</si>
  <si>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</si>
  <si>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</si>
  <si>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</si>
  <si>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</si>
  <si>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</si>
  <si>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</si>
  <si>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</si>
  <si>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</si>
  <si>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</si>
  <si>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</si>
  <si>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</si>
  <si>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</si>
  <si>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</si>
  <si>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</si>
  <si>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</si>
  <si>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</si>
  <si>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</si>
  <si>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</si>
  <si>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</si>
  <si>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</si>
  <si>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</si>
  <si>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</si>
  <si>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</si>
  <si>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</si>
  <si>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</si>
  <si>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</si>
  <si>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</si>
  <si>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</si>
  <si>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</si>
  <si>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</si>
  <si>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</si>
  <si>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</si>
  <si>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</si>
  <si>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</si>
  <si>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</si>
  <si>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</si>
  <si>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</si>
  <si>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</si>
  <si>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</si>
  <si>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</si>
  <si>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</si>
  <si>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</si>
  <si>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</si>
  <si>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</si>
  <si>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</si>
  <si>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</si>
  <si>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</si>
  <si>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</si>
  <si>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</si>
  <si>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</si>
  <si>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</si>
  <si>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</si>
  <si>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</si>
  <si>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</si>
  <si>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</si>
  <si>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</si>
  <si>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</si>
  <si>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</si>
  <si>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</si>
  <si>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</si>
  <si>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</si>
  <si>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</si>
  <si>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</si>
  <si>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</si>
  <si>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</si>
  <si>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</si>
  <si>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</si>
  <si>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</si>
  <si>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</si>
  <si>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</si>
  <si>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</si>
  <si>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</si>
  <si>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</si>
  <si>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</si>
  <si>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</si>
  <si>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</si>
  <si>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</si>
  <si>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</si>
  <si>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</si>
  <si>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</si>
  <si>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</si>
  <si>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</si>
  <si>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</si>
  <si>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</si>
  <si>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</si>
  <si>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</si>
  <si>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</si>
  <si>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</si>
  <si>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</si>
  <si>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</si>
  <si>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</si>
  <si>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</si>
  <si>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</si>
  <si>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</si>
  <si>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</si>
  <si>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</si>
  <si>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</si>
  <si>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</si>
  <si>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</si>
  <si>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</si>
  <si>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</si>
  <si>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</si>
  <si>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</si>
  <si>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</si>
  <si>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</si>
  <si>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</si>
  <si>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</si>
  <si>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</si>
  <si>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</si>
  <si>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</si>
  <si>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</si>
  <si>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</si>
  <si>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</si>
  <si>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</si>
  <si>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</si>
  <si>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</si>
  <si>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</si>
  <si>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</si>
  <si>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</si>
  <si>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</si>
  <si>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</si>
  <si>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</si>
  <si>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</si>
  <si>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</si>
  <si>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</si>
  <si>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</si>
  <si>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</si>
  <si>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</si>
  <si>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</si>
  <si>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</si>
  <si>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</si>
  <si>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</si>
  <si>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</si>
  <si>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</si>
  <si>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</si>
  <si>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</si>
  <si>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</si>
  <si>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</si>
  <si>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</si>
  <si>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</si>
  <si>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</si>
  <si>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</si>
  <si>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</si>
  <si>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</si>
  <si>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</si>
  <si>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</si>
  <si>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</si>
  <si>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</si>
  <si>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</si>
  <si>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</si>
  <si>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</si>
  <si>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</si>
  <si>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</si>
  <si>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</si>
  <si>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</si>
  <si>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</si>
  <si>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</si>
  <si>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</si>
  <si>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</si>
  <si>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</si>
  <si>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</si>
  <si>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</si>
  <si>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</si>
  <si>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</si>
  <si>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</si>
  <si>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</si>
  <si>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</si>
  <si>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</si>
  <si>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</si>
  <si>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</si>
  <si>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</si>
  <si>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</si>
  <si>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</si>
  <si>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</si>
  <si>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</si>
  <si>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</si>
  <si>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</si>
  <si>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</si>
  <si>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</si>
  <si>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</si>
  <si>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</si>
  <si>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</si>
  <si>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</si>
  <si>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</si>
  <si>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</si>
  <si>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</si>
  <si>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</si>
  <si>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</si>
  <si>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</si>
  <si>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</si>
  <si>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</si>
  <si>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</si>
  <si>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</si>
  <si>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</si>
  <si>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</si>
  <si>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</si>
  <si>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</si>
  <si>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</si>
  <si>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</si>
  <si>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</si>
  <si>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</si>
  <si>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</si>
  <si>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</si>
  <si>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</si>
  <si>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</si>
  <si>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</si>
  <si>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</si>
  <si>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</si>
  <si>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</si>
  <si>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</si>
  <si>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</si>
  <si>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</si>
  <si>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</si>
  <si>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</si>
  <si>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</si>
  <si>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</si>
  <si>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</si>
  <si>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</si>
  <si>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</si>
  <si>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</si>
  <si>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</si>
  <si>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</si>
  <si>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</si>
  <si>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</si>
  <si>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</si>
  <si>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</si>
  <si>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</si>
  <si>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</si>
  <si>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</si>
  <si>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</si>
  <si>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</si>
  <si>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</si>
  <si>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</si>
  <si>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</si>
  <si>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</si>
  <si>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</si>
  <si>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</si>
  <si>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</si>
  <si>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</si>
  <si>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</si>
  <si>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</si>
  <si>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</si>
  <si>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</si>
  <si>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</si>
  <si>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</si>
  <si>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</si>
  <si>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</si>
  <si>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</si>
  <si>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</si>
  <si>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</si>
  <si>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</si>
  <si>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</si>
  <si>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</si>
  <si>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</si>
  <si>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</si>
  <si>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</si>
  <si>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</si>
  <si>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</si>
  <si>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</si>
  <si>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</si>
  <si>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</si>
  <si>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</si>
  <si>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</si>
  <si>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</si>
  <si>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</si>
  <si>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</si>
  <si>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</si>
  <si>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</si>
  <si>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</si>
  <si>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</si>
  <si>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</si>
  <si>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</si>
  <si>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</si>
  <si>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</si>
  <si>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</si>
  <si>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</si>
  <si>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</si>
  <si>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</si>
  <si>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</si>
  <si>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</si>
  <si>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</si>
  <si>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</si>
  <si>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</si>
  <si>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</si>
  <si>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</si>
  <si>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</si>
  <si>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</si>
  <si>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</si>
  <si>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</si>
  <si>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</si>
  <si>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</si>
  <si>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</si>
  <si>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</si>
  <si>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</si>
  <si>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</si>
  <si>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</si>
  <si>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</si>
  <si>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</si>
  <si>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</si>
  <si>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</si>
  <si>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</si>
  <si>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</si>
  <si>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</si>
  <si>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</si>
  <si>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</si>
  <si>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</si>
  <si>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</si>
  <si>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</si>
  <si>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</si>
  <si>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</si>
  <si>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</si>
  <si>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</si>
  <si>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</si>
  <si>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</si>
  <si>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</si>
  <si>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</si>
  <si>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</si>
  <si>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</si>
  <si>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</si>
  <si>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</si>
  <si>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</si>
  <si>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</si>
  <si>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</si>
  <si>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</si>
  <si>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</si>
  <si>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</si>
  <si>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</si>
  <si>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</si>
  <si>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</si>
  <si>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</si>
  <si>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</si>
  <si>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</si>
  <si>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</si>
  <si>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</si>
  <si>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</si>
  <si>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</si>
  <si>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</si>
  <si>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</si>
  <si>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</si>
  <si>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</si>
  <si>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</si>
  <si>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</si>
  <si>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</si>
  <si>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</si>
  <si>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</si>
  <si>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</si>
  <si>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</si>
  <si>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</si>
  <si>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</si>
  <si>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</si>
  <si>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</si>
  <si>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</si>
  <si>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</si>
  <si>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</si>
  <si>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</si>
  <si>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</si>
  <si>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</si>
  <si>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</si>
  <si>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</si>
  <si>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</si>
  <si>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</si>
  <si>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</si>
  <si>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</si>
  <si>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</si>
  <si>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</si>
  <si>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</si>
  <si>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</si>
  <si>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</si>
  <si>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</si>
  <si>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</si>
  <si>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</si>
  <si>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</si>
  <si>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</si>
  <si>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</si>
  <si>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</si>
  <si>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</si>
  <si>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</si>
  <si>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</si>
  <si>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</si>
  <si>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</si>
  <si>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</si>
  <si>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</si>
  <si>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</si>
  <si>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</si>
  <si>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</si>
  <si>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</si>
  <si>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</si>
  <si>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</si>
  <si>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</si>
  <si>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</si>
  <si>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</si>
  <si>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</si>
  <si>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</si>
  <si>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</si>
  <si>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</si>
  <si>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</si>
  <si>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</si>
  <si>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</si>
  <si>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</si>
  <si>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</si>
  <si>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</si>
  <si>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</si>
  <si>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</si>
  <si>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</si>
  <si>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</si>
  <si>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</si>
  <si>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</si>
  <si>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</si>
  <si>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</si>
  <si>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</si>
  <si>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</si>
  <si>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</si>
  <si>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</si>
  <si>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</si>
  <si>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</si>
  <si>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</si>
  <si>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</si>
  <si>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</si>
  <si>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</si>
  <si>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</si>
  <si>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</si>
  <si>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</si>
  <si>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</si>
  <si>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</si>
  <si>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</si>
  <si>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</si>
  <si>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</si>
  <si>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</si>
  <si>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</si>
  <si>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</si>
  <si>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</si>
  <si>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</si>
  <si>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</si>
  <si>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</si>
  <si>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</si>
  <si>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</si>
  <si>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</si>
  <si>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</si>
  <si>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</si>
  <si>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</si>
  <si>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</si>
  <si>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</si>
  <si>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</si>
  <si>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</si>
  <si>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</si>
  <si>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</si>
  <si>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</si>
  <si>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</si>
  <si>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</si>
  <si>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</si>
  <si>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</si>
  <si>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</si>
  <si>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</si>
  <si>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</si>
  <si>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</si>
  <si>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</si>
  <si>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</si>
  <si>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</si>
  <si>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</si>
  <si>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</si>
  <si>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</si>
  <si>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</si>
  <si>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</si>
  <si>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</si>
  <si>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</si>
  <si>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</si>
  <si>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</si>
  <si>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</si>
  <si>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</si>
  <si>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</si>
  <si>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</si>
  <si>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</si>
  <si>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</si>
  <si>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</si>
  <si>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</si>
  <si>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</si>
  <si>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</si>
  <si>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</si>
  <si>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</si>
  <si>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</si>
  <si>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</si>
  <si>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</si>
  <si>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</si>
  <si>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</si>
  <si>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</si>
  <si>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</si>
  <si>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</si>
  <si>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</si>
  <si>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</si>
  <si>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</si>
  <si>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</si>
  <si>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</si>
  <si>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</si>
  <si>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</si>
  <si>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</si>
  <si>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</si>
  <si>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</si>
  <si>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</si>
  <si>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</si>
  <si>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</si>
  <si>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</si>
  <si>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</si>
  <si>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</si>
  <si>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</si>
  <si>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</si>
  <si>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</si>
  <si>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</si>
  <si>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</si>
  <si>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</si>
  <si>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</si>
  <si>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</si>
  <si>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</si>
  <si>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</si>
  <si>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</si>
  <si>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</si>
  <si>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</si>
  <si>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</si>
  <si>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</si>
  <si>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</si>
  <si>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</si>
  <si>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</si>
  <si>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</si>
  <si>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</si>
  <si>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</si>
  <si>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</si>
  <si>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</si>
  <si>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</si>
  <si>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</si>
  <si>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</si>
  <si>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</si>
  <si>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</si>
  <si>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</si>
  <si>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</si>
  <si>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</si>
  <si>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</si>
  <si>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</si>
  <si>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</si>
  <si>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</si>
  <si>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</si>
  <si>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</si>
  <si>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</si>
  <si>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</si>
  <si>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</si>
  <si>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</si>
  <si>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</si>
  <si>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</si>
  <si>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</si>
  <si>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</si>
  <si>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</si>
  <si>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</si>
  <si>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</si>
  <si>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</si>
  <si>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</si>
  <si>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</si>
  <si>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</si>
  <si>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</si>
  <si>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</si>
  <si>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</si>
  <si>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</si>
  <si>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</si>
  <si>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</si>
  <si>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</si>
  <si>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</si>
  <si>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</si>
  <si>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</si>
  <si>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</si>
  <si>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</si>
  <si>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</si>
  <si>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</si>
  <si>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</si>
  <si>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</si>
  <si>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</si>
  <si>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</si>
  <si>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</si>
  <si>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</si>
  <si>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</si>
  <si>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</si>
  <si>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</si>
  <si>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</si>
  <si>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</si>
  <si>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</si>
  <si>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</si>
  <si>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</si>
  <si>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</si>
  <si>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</si>
  <si>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</si>
  <si>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</si>
  <si>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</si>
  <si>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</si>
  <si>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</si>
  <si>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</si>
  <si>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</si>
  <si>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</si>
  <si>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</si>
  <si>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</si>
  <si>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</si>
  <si>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</si>
  <si>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</si>
  <si>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</si>
  <si>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</si>
  <si>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</si>
  <si>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</si>
  <si>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</si>
  <si>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</si>
  <si>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</si>
  <si>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</si>
  <si>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</si>
  <si>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</si>
  <si>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</si>
  <si>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</si>
  <si>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</si>
  <si>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</si>
  <si>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</si>
  <si>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</si>
  <si>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</si>
  <si>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</si>
  <si>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</si>
  <si>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</si>
  <si>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</si>
  <si>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</si>
  <si>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</si>
  <si>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</si>
  <si>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</si>
  <si>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</si>
  <si>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</si>
  <si>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</si>
  <si>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</si>
  <si>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</si>
  <si>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</si>
  <si>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</si>
  <si>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</si>
  <si>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</si>
  <si>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</si>
  <si>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</si>
  <si>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</si>
  <si>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</si>
  <si>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</si>
  <si>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</si>
  <si>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</si>
  <si>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</si>
  <si>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</si>
  <si>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</si>
  <si>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</si>
  <si>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</si>
  <si>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</si>
  <si>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</si>
  <si>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</si>
  <si>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</si>
  <si>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</si>
  <si>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</si>
  <si>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</si>
  <si>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</si>
  <si>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</si>
  <si>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</si>
  <si>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</si>
  <si>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</si>
  <si>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</si>
  <si>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</si>
  <si>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</si>
  <si>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</si>
  <si>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</si>
  <si>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</si>
  <si>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</si>
  <si>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</si>
  <si>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</si>
  <si>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</si>
  <si>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</si>
  <si>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</si>
  <si>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</si>
  <si>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</si>
  <si>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</si>
  <si>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</si>
  <si>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</si>
  <si>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</si>
  <si>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</si>
  <si>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</si>
  <si>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</si>
  <si>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</si>
  <si>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</si>
  <si>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</si>
  <si>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</si>
  <si>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</si>
  <si>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</si>
  <si>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</si>
  <si>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</si>
  <si>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</si>
  <si>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</si>
  <si>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</si>
  <si>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</si>
  <si>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</si>
  <si>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</si>
  <si>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</si>
  <si>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</si>
  <si>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</si>
  <si>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</si>
  <si>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</si>
  <si>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</si>
  <si>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</si>
  <si>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</si>
  <si>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</si>
  <si>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</si>
  <si>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</si>
  <si>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</si>
  <si>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</si>
  <si>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</si>
  <si>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</si>
  <si>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</si>
  <si>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</si>
  <si>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</si>
  <si>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</si>
  <si>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</si>
  <si>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</si>
  <si>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</si>
  <si>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</si>
  <si>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</si>
  <si>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</si>
  <si>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</si>
  <si>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</si>
  <si>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</si>
  <si>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</si>
  <si>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</si>
  <si>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</si>
  <si>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</si>
  <si>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</si>
  <si>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</si>
  <si>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</si>
  <si>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</si>
  <si>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</si>
  <si>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</si>
  <si>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</si>
  <si>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</si>
  <si>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</si>
  <si>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</si>
  <si>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</si>
  <si>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</si>
  <si>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</si>
  <si>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</si>
  <si>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</si>
  <si>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</si>
  <si>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</si>
  <si>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</si>
  <si>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</si>
  <si>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</si>
  <si>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</si>
  <si>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</si>
  <si>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</si>
  <si>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</si>
  <si>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</si>
  <si>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</si>
  <si>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</si>
  <si>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</si>
  <si>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</si>
  <si>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</si>
  <si>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</si>
  <si>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</si>
  <si>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</si>
  <si>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</si>
  <si>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</si>
  <si>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</si>
  <si>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</si>
  <si>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</si>
  <si>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</si>
  <si>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</si>
  <si>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</si>
  <si>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</si>
  <si>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</si>
  <si>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</si>
  <si>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</si>
  <si>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</si>
  <si>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</si>
  <si>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</si>
  <si>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</si>
  <si>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</si>
  <si>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</si>
  <si>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</si>
  <si>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</si>
  <si>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</si>
  <si>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</si>
  <si>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</si>
  <si>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</si>
  <si>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</si>
  <si>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</si>
  <si>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</si>
  <si>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</si>
  <si>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</si>
  <si>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</si>
  <si>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</si>
  <si>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</si>
  <si>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</si>
  <si>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</si>
  <si>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</si>
  <si>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</si>
  <si>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</si>
  <si>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</si>
  <si>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</si>
  <si>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</si>
  <si>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</si>
  <si>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</si>
  <si>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</si>
  <si>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</si>
  <si>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</si>
  <si>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</si>
  <si>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</si>
  <si>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</si>
  <si>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</si>
  <si>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</si>
  <si>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</si>
  <si>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</si>
  <si>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</si>
  <si>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</si>
  <si>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</si>
  <si>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</si>
  <si>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</si>
  <si>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</si>
  <si>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</si>
  <si>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</si>
  <si>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</si>
  <si>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</si>
  <si>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</si>
  <si>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</si>
  <si>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</si>
  <si>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</si>
  <si>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</si>
  <si>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</si>
  <si>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</si>
  <si>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</si>
  <si>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</si>
  <si>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</si>
  <si>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</si>
  <si>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</si>
  <si>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</si>
  <si>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</si>
  <si>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</si>
  <si>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</si>
  <si>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</si>
  <si>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</si>
  <si>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</si>
  <si>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</si>
  <si>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</si>
  <si>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</si>
  <si>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</si>
  <si>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</si>
  <si>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</si>
  <si>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</si>
  <si>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</si>
  <si>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</si>
  <si>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</si>
  <si>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</si>
  <si>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</si>
  <si>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</si>
  <si>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</si>
  <si>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</si>
  <si>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</si>
  <si>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</si>
  <si>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</si>
  <si>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</si>
  <si>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</si>
  <si>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</si>
  <si>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</si>
  <si>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</si>
  <si>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</si>
  <si>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</si>
  <si>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</si>
  <si>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</si>
  <si>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</si>
  <si>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</si>
  <si>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</si>
  <si>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</si>
  <si>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</si>
  <si>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</si>
  <si>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</si>
  <si>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</si>
  <si>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</si>
  <si>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</si>
  <si>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</si>
  <si>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</si>
  <si>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</si>
  <si>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</si>
  <si>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</si>
  <si>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</si>
  <si>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</si>
  <si>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</si>
  <si>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</si>
  <si>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</si>
  <si>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</si>
  <si>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</si>
  <si>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</si>
  <si>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</si>
  <si>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</si>
  <si>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</si>
  <si>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</si>
  <si>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</si>
  <si>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</si>
  <si>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</si>
  <si>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</si>
  <si>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</si>
  <si>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</si>
  <si>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</si>
  <si>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</si>
  <si>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</si>
  <si>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</si>
  <si>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</si>
  <si>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</si>
  <si>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</si>
  <si>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</si>
  <si>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</si>
  <si>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</si>
  <si>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</si>
  <si>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</si>
  <si>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</si>
  <si>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</si>
  <si>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</si>
  <si>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</si>
  <si>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</si>
  <si>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</si>
  <si>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</si>
  <si>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</si>
  <si>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</si>
  <si>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</si>
  <si>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</si>
  <si>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</si>
  <si>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</si>
  <si>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</si>
  <si>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</si>
  <si>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</si>
  <si>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</si>
  <si>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</si>
  <si>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</si>
  <si>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</si>
  <si>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</si>
  <si>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</si>
  <si>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</si>
  <si>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</si>
  <si>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</si>
  <si>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</si>
  <si>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</si>
  <si>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</si>
  <si>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</si>
  <si>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</si>
  <si>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</si>
  <si>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</si>
  <si>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</si>
  <si>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</si>
  <si>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</si>
  <si>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</si>
  <si>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</si>
  <si>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</si>
  <si>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</si>
  <si>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</si>
  <si>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</si>
  <si>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</si>
  <si>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</si>
  <si>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</si>
  <si>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</si>
  <si>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</si>
  <si>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</si>
  <si>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</si>
  <si>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</si>
  <si>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</si>
  <si>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</si>
  <si>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</si>
  <si>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</si>
  <si>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</si>
  <si>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</si>
  <si>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</si>
  <si>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</si>
  <si>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</si>
  <si>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</si>
  <si>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</si>
  <si>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</si>
  <si>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</si>
  <si>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</si>
  <si>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</si>
  <si>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</si>
  <si>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</si>
  <si>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</si>
  <si>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</si>
  <si>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</si>
  <si>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</si>
  <si>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</si>
  <si>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</si>
  <si>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</si>
  <si>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</si>
  <si>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</si>
  <si>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</si>
  <si>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</si>
  <si>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</si>
  <si>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</si>
  <si>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</si>
  <si>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</si>
  <si>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</si>
  <si>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</si>
  <si>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</si>
  <si>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</si>
  <si>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</si>
  <si>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</si>
  <si>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</si>
  <si>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</si>
  <si>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</si>
  <si>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</si>
  <si>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</si>
  <si>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</si>
  <si>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</si>
  <si>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</si>
  <si>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</si>
  <si>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</si>
  <si>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</si>
  <si>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</si>
  <si>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</si>
  <si>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</si>
  <si>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</si>
  <si>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</si>
  <si>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</si>
  <si>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</si>
  <si>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</si>
  <si>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</si>
  <si>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</si>
  <si>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</si>
  <si>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</si>
  <si>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</si>
  <si>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</si>
  <si>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</si>
  <si>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</si>
  <si>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</si>
  <si>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</si>
  <si>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</si>
  <si>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</si>
  <si>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</si>
  <si>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</si>
  <si>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</si>
  <si>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</si>
  <si>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</si>
  <si>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</si>
  <si>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</si>
  <si>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</si>
  <si>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</si>
  <si>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</si>
  <si>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</si>
  <si>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</si>
  <si>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</si>
  <si>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</si>
  <si>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</si>
  <si>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</si>
  <si>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</si>
  <si>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</si>
  <si>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</si>
  <si>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</si>
  <si>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</si>
  <si>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</si>
  <si>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</si>
  <si>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</si>
  <si>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</si>
  <si>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</si>
  <si>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</si>
  <si>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</si>
  <si>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</si>
  <si>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</si>
  <si>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</si>
  <si>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</si>
  <si>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</si>
  <si>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</si>
  <si>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</si>
  <si>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</si>
  <si>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</si>
  <si>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</si>
  <si>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</si>
  <si>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</si>
  <si>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</si>
  <si>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</si>
  <si>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</si>
  <si>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</si>
  <si>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</si>
  <si>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</si>
  <si>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</si>
  <si>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</si>
  <si>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</si>
  <si>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</si>
  <si>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</si>
  <si>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</si>
  <si>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</si>
  <si>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</si>
  <si>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</si>
  <si>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</si>
  <si>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</si>
  <si>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</si>
  <si>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</si>
  <si>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</si>
  <si>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</si>
  <si>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</si>
  <si>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</si>
  <si>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</si>
  <si>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</si>
  <si>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</si>
  <si>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</si>
  <si>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</si>
  <si>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</si>
  <si>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</si>
  <si>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</si>
  <si>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</si>
  <si>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</si>
  <si>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</si>
  <si>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</si>
  <si>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</si>
  <si>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</si>
  <si>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</si>
  <si>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</si>
  <si>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</si>
  <si>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</si>
  <si>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</si>
  <si>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</si>
  <si>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</si>
  <si>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</si>
  <si>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</si>
  <si>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</si>
  <si>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</si>
  <si>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</si>
  <si>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</si>
  <si>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</si>
  <si>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</si>
  <si>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</si>
  <si>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</si>
  <si>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</si>
  <si>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</si>
  <si>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</si>
  <si>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</si>
  <si>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</si>
  <si>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</si>
  <si>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</si>
  <si>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</si>
  <si>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</si>
  <si>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</si>
  <si>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</si>
  <si>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</si>
  <si>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</si>
  <si>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</si>
  <si>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</si>
  <si>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</si>
  <si>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</si>
  <si>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</si>
  <si>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</si>
  <si>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</si>
  <si>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</si>
  <si>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</si>
  <si>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</si>
  <si>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</si>
  <si>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</si>
  <si>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</si>
  <si>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</si>
  <si>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</si>
  <si>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</si>
  <si>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</si>
  <si>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</si>
  <si>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</si>
  <si>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</si>
  <si>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</si>
  <si>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</si>
  <si>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</si>
  <si>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</si>
  <si>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</si>
  <si>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</si>
  <si>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</si>
  <si>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</si>
  <si>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</si>
  <si>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</si>
  <si>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</si>
  <si>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</si>
  <si>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</si>
  <si>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</si>
  <si>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</si>
  <si>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</si>
  <si>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</si>
  <si>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</si>
  <si>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</si>
  <si>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</si>
  <si>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</si>
  <si>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</si>
  <si>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</si>
  <si>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</si>
  <si>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</si>
  <si>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</si>
  <si>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</si>
  <si>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</si>
  <si>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</si>
  <si>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</si>
  <si>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</si>
  <si>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</si>
  <si>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</si>
  <si>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</si>
  <si>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</si>
  <si>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</si>
  <si>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</si>
  <si>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</si>
  <si>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</si>
  <si>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</si>
  <si>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</si>
  <si>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</si>
  <si>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</si>
  <si>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</si>
  <si>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</si>
  <si>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</si>
  <si>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</si>
  <si>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</si>
  <si>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</si>
  <si>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</si>
  <si>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</si>
  <si>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</si>
  <si>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</si>
  <si>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</si>
  <si>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</si>
  <si>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</si>
  <si>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</si>
  <si>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</si>
  <si>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</si>
  <si>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</si>
  <si>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</si>
  <si>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</si>
  <si>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</si>
  <si>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</si>
  <si>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</si>
  <si>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</si>
  <si>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</si>
  <si>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</si>
  <si>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</si>
  <si>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</si>
  <si>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</si>
  <si>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</si>
  <si>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</si>
  <si>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</si>
  <si>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</si>
  <si>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</si>
  <si>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</si>
  <si>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</si>
  <si>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</si>
  <si>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</si>
  <si>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</si>
  <si>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</si>
  <si>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</si>
  <si>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</si>
  <si>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</si>
  <si>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</si>
  <si>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</si>
  <si>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</si>
  <si>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</si>
  <si>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</si>
  <si>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</si>
  <si>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</si>
  <si>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</si>
  <si>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</si>
  <si>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</si>
  <si>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</si>
  <si>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</si>
  <si>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</si>
  <si>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</si>
  <si>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</si>
  <si>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</si>
  <si>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</si>
  <si>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</si>
  <si>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</si>
  <si>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</si>
  <si>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</si>
  <si>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</si>
  <si>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</si>
  <si>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</si>
  <si>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</si>
  <si>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</si>
  <si>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</si>
  <si>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</si>
  <si>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</si>
  <si>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</si>
  <si>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</si>
  <si>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</si>
  <si>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</si>
  <si>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</si>
  <si>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</si>
  <si>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</si>
  <si>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</si>
  <si>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</si>
  <si>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</si>
  <si>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</si>
  <si>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</si>
  <si>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</si>
  <si>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</si>
  <si>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</si>
  <si>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</si>
  <si>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</si>
  <si>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</si>
  <si>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</si>
  <si>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</si>
  <si>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</si>
  <si>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</si>
  <si>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</si>
  <si>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</si>
  <si>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</si>
  <si>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</si>
  <si>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</si>
  <si>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</si>
  <si>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</si>
  <si>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</si>
  <si>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</si>
  <si>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</si>
  <si>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</si>
  <si>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</si>
  <si>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</si>
  <si>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</si>
  <si>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</si>
  <si>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</si>
  <si>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</si>
  <si>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</si>
  <si>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</si>
  <si>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</si>
  <si>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</si>
  <si>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</si>
  <si>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</si>
  <si>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</si>
  <si>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</si>
  <si>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</si>
  <si>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</si>
  <si>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</si>
  <si>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</si>
  <si>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</si>
  <si>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</si>
  <si>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</si>
  <si>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</si>
  <si>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</si>
  <si>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</si>
  <si>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</si>
  <si>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</si>
  <si>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</si>
  <si>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</si>
  <si>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</si>
  <si>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</si>
  <si>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</si>
  <si>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</si>
  <si>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</si>
  <si>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</si>
  <si>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</si>
  <si>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</si>
  <si>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</si>
  <si>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</si>
  <si>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</si>
  <si>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</si>
  <si>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</si>
  <si>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</si>
  <si>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</si>
  <si>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</si>
  <si>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</si>
  <si>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</si>
  <si>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</si>
  <si>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</si>
  <si>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</si>
  <si>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</si>
  <si>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</si>
  <si>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</si>
  <si>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</si>
  <si>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</si>
  <si>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</si>
  <si>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</si>
  <si>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</si>
  <si>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</si>
  <si>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</si>
  <si>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</si>
  <si>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</si>
  <si>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</si>
  <si>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</si>
  <si>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</si>
  <si>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</si>
  <si>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</si>
  <si>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</si>
  <si>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</si>
  <si>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</si>
  <si>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</si>
  <si>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</si>
  <si>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</si>
  <si>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</si>
  <si>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</si>
  <si>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</si>
  <si>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</si>
  <si>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</si>
  <si>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</si>
  <si>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</si>
  <si>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</si>
  <si>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</si>
  <si>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</si>
  <si>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</si>
  <si>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</si>
  <si>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</si>
  <si>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</si>
  <si>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</si>
  <si>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</si>
  <si>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</si>
  <si>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</si>
  <si>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</si>
  <si>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</si>
  <si>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</si>
  <si>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</si>
  <si>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</si>
  <si>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</si>
  <si>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</si>
  <si>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</si>
  <si>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</si>
  <si>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</si>
  <si>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</si>
  <si>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</si>
  <si>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</si>
  <si>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</si>
  <si>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</si>
  <si>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</si>
  <si>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</si>
  <si>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</si>
  <si>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</si>
  <si>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</si>
  <si>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</si>
  <si>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</si>
  <si>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</si>
  <si>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</si>
  <si>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</si>
  <si>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</si>
  <si>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</si>
  <si>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</si>
  <si>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</si>
  <si>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</si>
  <si>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</si>
  <si>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</si>
  <si>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</si>
  <si>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</si>
  <si>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</si>
  <si>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</si>
  <si>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</si>
  <si>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</si>
  <si>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</si>
  <si>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</si>
  <si>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</si>
  <si>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</si>
  <si>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</si>
  <si>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</si>
  <si>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</si>
  <si>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</si>
  <si>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</si>
  <si>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</si>
  <si>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</si>
  <si>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</si>
  <si>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</si>
  <si>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</si>
  <si>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</si>
  <si>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</si>
  <si>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</si>
  <si>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</si>
  <si>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</si>
  <si>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</si>
  <si>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</si>
  <si>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</si>
  <si>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</si>
  <si>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</si>
  <si>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</si>
  <si>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</si>
  <si>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</si>
  <si>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</si>
  <si>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</si>
  <si>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</si>
  <si>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</si>
  <si>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</si>
  <si>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</si>
  <si>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</si>
  <si>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</si>
  <si>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</si>
  <si>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</si>
  <si>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</si>
  <si>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</si>
  <si>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</si>
  <si>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</si>
  <si>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</si>
  <si>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</si>
  <si>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</si>
  <si>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</si>
  <si>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</si>
  <si>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</si>
  <si>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</si>
  <si>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</si>
  <si>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</si>
  <si>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</si>
  <si>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</si>
  <si>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</si>
  <si>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</si>
  <si>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</si>
  <si>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</si>
  <si>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</si>
  <si>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</si>
  <si>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</si>
  <si>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</si>
  <si>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</si>
  <si>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</si>
  <si>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</si>
  <si>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</si>
  <si>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</si>
  <si>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</si>
  <si>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</si>
  <si>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</si>
  <si>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</si>
  <si>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</si>
  <si>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</si>
  <si>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</si>
  <si>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</si>
  <si>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</si>
  <si>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</si>
  <si>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</si>
  <si>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</si>
  <si>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</si>
  <si>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</si>
  <si>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</si>
  <si>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</si>
  <si>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</si>
  <si>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</si>
  <si>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</si>
  <si>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</si>
  <si>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</si>
  <si>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</si>
  <si>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</si>
  <si>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</si>
  <si>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</si>
  <si>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</si>
  <si>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</si>
  <si>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</si>
  <si>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</si>
  <si>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</si>
  <si>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</si>
  <si>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</si>
  <si>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</si>
  <si>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</si>
  <si>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</si>
  <si>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</si>
  <si>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</si>
  <si>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</si>
  <si>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</si>
  <si>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</si>
  <si>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</si>
  <si>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</si>
  <si>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</si>
  <si>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</si>
  <si>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</si>
  <si>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</si>
  <si>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</si>
  <si>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</si>
  <si>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</si>
  <si>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</si>
  <si>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</si>
  <si>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</si>
  <si>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</si>
  <si>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</si>
  <si>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</si>
  <si>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</si>
  <si>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</si>
  <si>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</si>
  <si>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</si>
  <si>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</si>
  <si>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</si>
  <si>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</si>
  <si>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</si>
  <si>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</si>
  <si>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</si>
  <si>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</si>
  <si>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</si>
  <si>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</si>
  <si>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</si>
  <si>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</si>
  <si>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</si>
  <si>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</si>
  <si>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</si>
  <si>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</si>
  <si>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</si>
  <si>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</si>
  <si>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</si>
  <si>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</si>
  <si>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</si>
  <si>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</si>
  <si>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</si>
  <si>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</si>
  <si>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</si>
  <si>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</si>
  <si>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</si>
  <si>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</si>
  <si>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</si>
  <si>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</si>
  <si>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</si>
  <si>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</si>
  <si>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</si>
  <si>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</si>
  <si>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</si>
  <si>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</si>
  <si>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</si>
  <si>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</si>
  <si>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</si>
  <si>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</si>
  <si>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</si>
  <si>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</si>
  <si>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</si>
  <si>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</si>
  <si>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</si>
  <si>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</si>
  <si>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</si>
  <si>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</si>
  <si>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</si>
  <si>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</si>
  <si>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</si>
  <si>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</si>
  <si>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</si>
  <si>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</si>
  <si>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</si>
  <si>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</si>
  <si>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</si>
  <si>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</si>
  <si>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</si>
  <si>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</si>
  <si>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</si>
  <si>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</si>
  <si>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</si>
  <si>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</si>
  <si>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</si>
  <si>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</si>
  <si>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</si>
  <si>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</si>
  <si>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</si>
  <si>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</si>
  <si>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</si>
  <si>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</si>
  <si>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</si>
  <si>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</si>
  <si>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</si>
  <si>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</si>
  <si>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</si>
  <si>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</si>
  <si>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</si>
  <si>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</si>
  <si>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</si>
  <si>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</si>
  <si>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</si>
  <si>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</si>
  <si>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</si>
  <si>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</si>
  <si>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</si>
  <si>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</si>
  <si>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</si>
  <si>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</si>
  <si>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</si>
  <si>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</si>
  <si>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</si>
  <si>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</si>
  <si>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</si>
  <si>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</si>
  <si>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</si>
  <si>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</si>
  <si>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</si>
  <si>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</si>
  <si>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</si>
  <si>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</si>
  <si>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</si>
  <si>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</si>
  <si>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</si>
  <si>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</si>
  <si>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</si>
  <si>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</si>
  <si>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</si>
  <si>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</si>
  <si>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</si>
  <si>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</si>
  <si>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</si>
  <si>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</si>
  <si>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</si>
  <si>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</si>
  <si>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</si>
  <si>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</si>
  <si>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</si>
  <si>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</si>
  <si>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</si>
  <si>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</si>
  <si>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</si>
  <si>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</si>
  <si>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</si>
  <si>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</si>
  <si>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</si>
  <si>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</si>
  <si>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</si>
  <si>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</si>
  <si>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</si>
  <si>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</si>
  <si>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</si>
  <si>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</si>
  <si>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</si>
  <si>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</si>
  <si>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</si>
  <si>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</si>
  <si>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</si>
  <si>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</si>
  <si>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</si>
  <si>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</si>
  <si>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</si>
  <si>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</si>
  <si>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</si>
  <si>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</si>
  <si>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</si>
  <si>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</si>
  <si>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</si>
  <si>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</si>
  <si>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</si>
  <si>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</si>
  <si>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</si>
  <si>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</si>
  <si>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</si>
  <si>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</si>
  <si>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</si>
  <si>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</si>
  <si>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</si>
  <si>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</si>
  <si>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</si>
  <si>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</si>
  <si>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</si>
  <si>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</si>
  <si>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</si>
  <si>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</si>
  <si>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</si>
  <si>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</si>
  <si>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</si>
  <si>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</si>
  <si>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</si>
  <si>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</si>
  <si>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</si>
  <si>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</si>
  <si>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</si>
  <si>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</si>
  <si>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</si>
  <si>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</si>
  <si>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</si>
  <si>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</si>
  <si>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</si>
  <si>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</si>
  <si>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</si>
  <si>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</si>
  <si>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</si>
  <si>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</si>
  <si>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</si>
  <si>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</si>
  <si>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</si>
  <si>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</si>
  <si>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</si>
  <si>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</si>
  <si>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</si>
  <si>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</si>
  <si>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</si>
  <si>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</si>
  <si>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</si>
  <si>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</si>
  <si>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</si>
  <si>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</si>
  <si>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</si>
  <si>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</si>
  <si>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</si>
  <si>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</si>
  <si>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</si>
  <si>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</si>
  <si>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</si>
  <si>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</si>
  <si>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</si>
  <si>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</si>
  <si>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</si>
  <si>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</si>
  <si>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</si>
  <si>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</si>
  <si>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</si>
  <si>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</si>
  <si>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</si>
  <si>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</si>
  <si>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</si>
  <si>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</si>
  <si>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</si>
  <si>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</si>
  <si>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</si>
  <si>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</si>
  <si>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</si>
  <si>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</si>
  <si>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</si>
  <si>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</si>
  <si>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</si>
  <si>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</si>
  <si>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</si>
  <si>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</si>
  <si>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</si>
  <si>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</si>
  <si>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</si>
  <si>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</si>
  <si>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</si>
  <si>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</si>
  <si>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</si>
  <si>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</si>
  <si>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</si>
  <si>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</si>
  <si>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</si>
  <si>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</si>
  <si>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</si>
  <si>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</si>
  <si>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</si>
  <si>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</si>
  <si>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</si>
  <si>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</si>
  <si>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</si>
  <si>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</si>
  <si>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</si>
  <si>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</si>
  <si>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</si>
  <si>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</si>
  <si>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</si>
  <si>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</si>
  <si>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</si>
  <si>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</si>
  <si>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</si>
  <si>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</si>
  <si>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</si>
  <si>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</si>
  <si>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</si>
  <si>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</si>
  <si>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</si>
  <si>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</si>
  <si>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</si>
  <si>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</si>
  <si>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</si>
  <si>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</si>
  <si>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</si>
  <si>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</si>
  <si>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</si>
  <si>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</si>
  <si>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</si>
  <si>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</si>
  <si>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</si>
  <si>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</si>
  <si>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</si>
  <si>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</si>
  <si>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</si>
  <si>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</si>
  <si>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</si>
  <si>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</si>
  <si>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</si>
  <si>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</si>
  <si>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</si>
  <si>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</si>
  <si>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</si>
  <si>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</si>
  <si>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</si>
  <si>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</si>
  <si>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</si>
  <si>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</si>
  <si>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</si>
  <si>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</si>
  <si>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</si>
  <si>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</si>
  <si>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</si>
  <si>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</si>
  <si>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</si>
  <si>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</si>
  <si>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</si>
  <si>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</si>
  <si>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</si>
  <si>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</si>
  <si>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</si>
  <si>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</si>
  <si>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</si>
  <si>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</si>
  <si>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</si>
  <si>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</si>
  <si>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</si>
  <si>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</si>
  <si>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</si>
  <si>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</si>
  <si>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</si>
  <si>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</si>
  <si>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</si>
  <si>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</si>
  <si>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</si>
  <si>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</si>
  <si>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</si>
  <si>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</si>
  <si>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</si>
  <si>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</si>
  <si>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</si>
  <si>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</si>
  <si>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</si>
  <si>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</si>
  <si>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</si>
  <si>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</si>
  <si>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</si>
  <si>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</si>
  <si>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</si>
  <si>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</si>
  <si>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</si>
  <si>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</si>
  <si>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</si>
  <si>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</si>
  <si>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</si>
  <si>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</si>
  <si>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</si>
  <si>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</si>
  <si>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</si>
  <si>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</si>
  <si>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</si>
  <si>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</si>
  <si>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</si>
  <si>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</si>
  <si>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</si>
  <si>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</si>
  <si>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</si>
  <si>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</si>
  <si>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</si>
  <si>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</si>
  <si>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</si>
  <si>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</si>
  <si>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</si>
  <si>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</si>
  <si>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</si>
  <si>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</si>
  <si>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</si>
  <si>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</si>
  <si>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</si>
  <si>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</si>
  <si>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</si>
  <si>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</si>
  <si>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</si>
  <si>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</si>
  <si>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</si>
  <si>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</si>
  <si>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</si>
  <si>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</si>
  <si>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</si>
  <si>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</si>
  <si>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</si>
  <si>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</si>
  <si>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</si>
  <si>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</si>
  <si>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</si>
  <si>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</si>
  <si>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</si>
  <si>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</si>
  <si>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</si>
  <si>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</si>
  <si>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</si>
  <si>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</si>
  <si>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</si>
  <si>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</si>
  <si>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</si>
  <si>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</si>
  <si>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</si>
  <si>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</si>
  <si>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</si>
  <si>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</si>
  <si>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</si>
  <si>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</si>
  <si>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</si>
  <si>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</si>
  <si>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</si>
  <si>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</si>
  <si>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</si>
  <si>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</si>
  <si>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</si>
  <si>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</si>
  <si>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</si>
  <si>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</si>
  <si>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</si>
  <si>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</si>
  <si>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</si>
  <si>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</si>
  <si>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</si>
  <si>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</si>
  <si>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</si>
  <si>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</si>
  <si>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</si>
  <si>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</si>
  <si>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</si>
  <si>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</si>
  <si>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</si>
  <si>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</si>
  <si>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</si>
  <si>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</si>
  <si>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</si>
  <si>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</si>
  <si>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</si>
  <si>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</si>
  <si>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</si>
  <si>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</si>
  <si>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</si>
  <si>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</si>
  <si>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</si>
  <si>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</si>
  <si>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</si>
  <si>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</si>
  <si>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</si>
  <si>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</si>
  <si>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</si>
  <si>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</si>
  <si>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</si>
  <si>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</si>
  <si>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</si>
  <si>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</si>
  <si>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</si>
  <si>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</si>
  <si>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</si>
  <si>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</si>
  <si>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</si>
  <si>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</si>
  <si>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</si>
  <si>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</si>
  <si>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</si>
  <si>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</si>
  <si>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</si>
  <si>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</si>
  <si>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</si>
  <si>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</si>
  <si>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</si>
  <si>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</si>
  <si>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</si>
  <si>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</si>
  <si>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</si>
  <si>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</si>
  <si>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</si>
  <si>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</si>
  <si>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</si>
  <si>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</si>
  <si>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</si>
  <si>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</si>
  <si>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</si>
  <si>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</si>
  <si>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</si>
  <si>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</si>
  <si>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</si>
  <si>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</si>
  <si>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</si>
  <si>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</si>
  <si>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</si>
  <si>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</si>
  <si>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</si>
  <si>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</si>
  <si>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</si>
  <si>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</si>
  <si>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</si>
  <si>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</si>
  <si>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</si>
  <si>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</si>
  <si>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</si>
  <si>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</si>
  <si>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</si>
  <si>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</si>
  <si>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</si>
  <si>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</si>
  <si>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</si>
  <si>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</si>
  <si>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</si>
  <si>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</si>
  <si>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</si>
  <si>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</si>
  <si>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</si>
  <si>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</si>
  <si>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</si>
  <si>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</si>
  <si>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</si>
  <si>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</si>
  <si>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</si>
  <si>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</si>
  <si>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</si>
  <si>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</si>
  <si>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</si>
  <si>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</si>
  <si>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</si>
  <si>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</si>
  <si>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</si>
  <si>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</si>
  <si>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</si>
  <si>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</si>
  <si>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</si>
  <si>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</si>
  <si>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</si>
  <si>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</si>
  <si>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</si>
  <si>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</si>
  <si>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</si>
  <si>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</si>
  <si>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</si>
  <si>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</si>
  <si>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</si>
  <si>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</si>
  <si>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</si>
  <si>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</si>
  <si>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</si>
  <si>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</si>
  <si>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</si>
  <si>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</si>
  <si>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</si>
  <si>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</si>
  <si>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</si>
  <si>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</si>
  <si>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</si>
  <si>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</si>
  <si>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</si>
  <si>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</si>
  <si>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</si>
  <si>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</si>
  <si>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</si>
  <si>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</si>
  <si>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</si>
  <si>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</si>
  <si>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</si>
  <si>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</si>
  <si>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</si>
  <si>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</si>
  <si>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</si>
  <si>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</si>
  <si>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</si>
  <si>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</si>
  <si>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</si>
  <si>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</si>
  <si>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</si>
  <si>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</si>
  <si>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</si>
  <si>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</si>
  <si>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</si>
  <si>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</si>
  <si>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</si>
  <si>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</si>
  <si>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</si>
  <si>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</si>
  <si>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</si>
  <si>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</si>
  <si>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</si>
  <si>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</si>
  <si>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</si>
  <si>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</si>
  <si>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</si>
  <si>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</si>
  <si>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</si>
  <si>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</si>
  <si>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</si>
  <si>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</si>
  <si>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</si>
  <si>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</si>
  <si>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</si>
  <si>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</si>
  <si>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</si>
  <si>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</si>
  <si>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</si>
  <si>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</si>
  <si>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</si>
  <si>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</si>
  <si>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</si>
  <si>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</si>
  <si>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</si>
  <si>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</si>
  <si>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</si>
  <si>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</si>
  <si>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</si>
  <si>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</si>
  <si>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</si>
  <si>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</si>
  <si>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</si>
  <si>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</si>
  <si>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</si>
  <si>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</si>
  <si>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</si>
  <si>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</si>
  <si>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</si>
  <si>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</si>
  <si>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</si>
  <si>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</si>
  <si>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</si>
  <si>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</si>
  <si>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</si>
  <si>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</si>
  <si>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</si>
  <si>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</si>
  <si>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</si>
  <si>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</si>
  <si>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</si>
  <si>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</si>
  <si>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</si>
  <si>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</si>
  <si>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</si>
  <si>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</si>
  <si>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</si>
  <si>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</si>
  <si>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</si>
  <si>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</si>
  <si>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</si>
  <si>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</si>
  <si>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</si>
  <si>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</si>
  <si>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</si>
  <si>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</si>
  <si>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</si>
  <si>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</si>
  <si>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</si>
  <si>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</si>
  <si>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</si>
  <si>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</si>
  <si>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</si>
  <si>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</si>
  <si>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</si>
  <si>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</si>
  <si>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</si>
  <si>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</si>
  <si>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</si>
  <si>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</si>
  <si>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</si>
  <si>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</si>
  <si>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</si>
  <si>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</si>
  <si>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</si>
  <si>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</si>
  <si>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</si>
  <si>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</si>
  <si>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</si>
  <si>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</si>
  <si>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</si>
  <si>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</si>
  <si>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</si>
  <si>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</si>
  <si>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</si>
  <si>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</si>
  <si>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</si>
  <si>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</si>
  <si>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</si>
  <si>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</si>
  <si>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</si>
  <si>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</si>
  <si>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</si>
  <si>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</si>
  <si>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</si>
  <si>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</si>
  <si>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</si>
  <si>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</si>
  <si>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</si>
  <si>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</si>
  <si>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</si>
  <si>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</si>
  <si>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</si>
  <si>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</si>
  <si>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</si>
  <si>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</si>
  <si>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</si>
  <si>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</si>
  <si>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</si>
  <si>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</si>
  <si>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</si>
  <si>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</si>
  <si>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</si>
  <si>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</si>
  <si>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</si>
  <si>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</si>
  <si>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</si>
  <si>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</si>
  <si>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</si>
  <si>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</si>
  <si>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</si>
  <si>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</si>
  <si>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</si>
  <si>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</si>
  <si>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</si>
  <si>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</si>
  <si>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</si>
  <si>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</si>
  <si>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</si>
  <si>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</si>
  <si>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</si>
  <si>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</si>
  <si>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</si>
  <si>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</si>
  <si>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</si>
  <si>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</si>
  <si>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</si>
  <si>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</si>
  <si>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</si>
  <si>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</si>
  <si>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</si>
  <si>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</si>
  <si>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</si>
  <si>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</si>
  <si>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</si>
  <si>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</si>
  <si>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</si>
  <si>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</si>
  <si>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</si>
  <si>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</si>
  <si>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</si>
  <si>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</si>
  <si>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</si>
  <si>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</si>
  <si>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</si>
  <si>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</si>
  <si>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</si>
  <si>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</si>
  <si>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</si>
  <si>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</si>
  <si>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</si>
  <si>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</si>
  <si>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</si>
  <si>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</si>
  <si>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</si>
  <si>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</si>
  <si>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</si>
  <si>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</si>
  <si>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</si>
  <si>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</si>
  <si>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</si>
  <si>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</si>
  <si>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</si>
  <si>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</si>
  <si>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</si>
  <si>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</si>
  <si>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</si>
  <si>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</si>
  <si>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</si>
  <si>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</si>
  <si>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</si>
  <si>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</si>
  <si>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</si>
  <si>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</si>
  <si>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</si>
  <si>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</si>
  <si>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</si>
  <si>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</si>
  <si>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</si>
  <si>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</si>
  <si>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</si>
  <si>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</si>
  <si>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</si>
  <si>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</si>
  <si>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</si>
  <si>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</si>
  <si>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</si>
  <si>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</si>
  <si>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</si>
  <si>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</si>
  <si>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</si>
  <si>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</si>
  <si>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</si>
  <si>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</si>
  <si>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</si>
  <si>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</si>
  <si>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</si>
  <si>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</si>
  <si>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</si>
  <si>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</si>
  <si>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</si>
  <si>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</si>
  <si>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</si>
  <si>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</si>
  <si>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</si>
  <si>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</si>
  <si>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</si>
  <si>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</si>
  <si>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</si>
  <si>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</si>
  <si>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</si>
  <si>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</si>
  <si>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</si>
  <si>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</si>
  <si>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</si>
  <si>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</si>
  <si>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</si>
  <si>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</si>
  <si>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</si>
  <si>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</si>
  <si>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</si>
  <si>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</si>
  <si>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</si>
  <si>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</si>
  <si>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</si>
  <si>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</si>
  <si>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</si>
  <si>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</si>
  <si>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</si>
  <si>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</si>
  <si>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</si>
  <si>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</si>
  <si>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</si>
  <si>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</si>
  <si>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</si>
  <si>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</si>
  <si>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</si>
  <si>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</si>
  <si>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</si>
  <si>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</si>
  <si>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</si>
  <si>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</si>
  <si>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</si>
  <si>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</si>
  <si>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</si>
  <si>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</si>
  <si>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</si>
  <si>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</si>
  <si>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</si>
  <si>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</si>
  <si>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</si>
  <si>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</si>
  <si>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</si>
  <si>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</si>
  <si>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</si>
  <si>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</si>
  <si>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</si>
  <si>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</si>
  <si>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</si>
  <si>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</si>
  <si>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</si>
  <si>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</si>
  <si>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</si>
  <si>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</si>
  <si>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</si>
  <si>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</si>
  <si>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</si>
  <si>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</si>
  <si>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</si>
  <si>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</si>
  <si>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</si>
  <si>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</si>
  <si>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</si>
  <si>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</si>
  <si>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</si>
  <si>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</si>
  <si>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</si>
  <si>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</si>
  <si>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</si>
  <si>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</si>
  <si>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</si>
  <si>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</si>
  <si>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</si>
  <si>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</si>
  <si>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</si>
  <si>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</si>
  <si>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</si>
  <si>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</si>
  <si>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</si>
  <si>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</si>
  <si>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</si>
  <si>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</si>
  <si>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</si>
  <si>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</si>
  <si>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</si>
  <si>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</si>
  <si>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</si>
  <si>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</si>
  <si>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</si>
  <si>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</si>
  <si>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</si>
  <si>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</si>
  <si>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</si>
  <si>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</si>
  <si>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</si>
  <si>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</si>
  <si>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</si>
  <si>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</si>
  <si>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</si>
  <si>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</si>
  <si>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</si>
  <si>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</si>
  <si>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</si>
  <si>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</si>
  <si>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</si>
  <si>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</si>
  <si>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</si>
  <si>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</si>
  <si>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</si>
  <si>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</si>
  <si>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</si>
  <si>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</si>
  <si>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</si>
  <si>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</si>
  <si>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</si>
  <si>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</si>
  <si>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</si>
  <si>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</si>
  <si>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</si>
  <si>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</si>
  <si>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</si>
  <si>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</si>
  <si>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</si>
  <si>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</si>
  <si>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</si>
  <si>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</si>
  <si>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</si>
  <si>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</si>
  <si>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</si>
  <si>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</si>
  <si>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</si>
  <si>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</si>
  <si>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</si>
  <si>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</si>
  <si>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</si>
  <si>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</si>
  <si>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</si>
  <si>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</si>
  <si>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</si>
  <si>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</si>
  <si>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</si>
  <si>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</si>
  <si>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</si>
  <si>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</si>
  <si>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</si>
  <si>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</si>
  <si>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</si>
  <si>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</si>
  <si>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</si>
  <si>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</si>
  <si>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</si>
  <si>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</si>
  <si>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</si>
  <si>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</si>
  <si>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</si>
  <si>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</si>
  <si>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</si>
  <si>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</si>
  <si>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</si>
  <si>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</si>
  <si>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</si>
  <si>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</si>
  <si>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</si>
  <si>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</si>
  <si>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</si>
  <si>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</si>
  <si>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</si>
  <si>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</si>
  <si>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</si>
  <si>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</si>
  <si>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</si>
  <si>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</si>
  <si>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</si>
  <si>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</si>
  <si>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</si>
  <si>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</si>
  <si>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</si>
  <si>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</si>
  <si>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</si>
  <si>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</si>
  <si>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</si>
  <si>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</si>
  <si>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</si>
  <si>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</si>
  <si>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</si>
  <si>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</si>
  <si>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</si>
  <si>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</si>
  <si>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</si>
  <si>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</si>
  <si>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</si>
  <si>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</si>
  <si>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</si>
  <si>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</si>
  <si>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</si>
  <si>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</si>
  <si>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</si>
  <si>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</si>
  <si>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</si>
  <si>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</si>
  <si>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</si>
  <si>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</si>
  <si>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</si>
  <si>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</si>
  <si>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</si>
  <si>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</si>
  <si>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</si>
  <si>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</si>
  <si>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</si>
  <si>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</si>
  <si>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</si>
  <si>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</si>
  <si>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</si>
  <si>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</si>
  <si>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</si>
  <si>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</si>
  <si>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</si>
  <si>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</si>
  <si>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</si>
  <si>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</si>
  <si>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</si>
  <si>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</si>
  <si>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</si>
  <si>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</si>
  <si>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</si>
  <si>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</si>
  <si>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</si>
  <si>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</si>
  <si>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</si>
  <si>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</si>
  <si>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</si>
  <si>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</si>
  <si>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</si>
  <si>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</si>
  <si>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</si>
  <si>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</si>
  <si>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</si>
  <si>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</si>
  <si>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</si>
  <si>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</si>
  <si>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</si>
  <si>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</si>
  <si>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</si>
  <si>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</si>
  <si>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</si>
  <si>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</si>
  <si>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</si>
  <si>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</si>
  <si>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</si>
  <si>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</si>
  <si>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</si>
  <si>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</si>
  <si>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</si>
  <si>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</si>
  <si>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</si>
  <si>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</si>
  <si>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</si>
  <si>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</si>
  <si>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</si>
  <si>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</si>
  <si>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</si>
  <si>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</si>
  <si>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</si>
  <si>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</si>
  <si>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</si>
  <si>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</si>
  <si>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</si>
  <si>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</si>
  <si>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</si>
  <si>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</si>
  <si>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</si>
  <si>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</si>
  <si>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</si>
  <si>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</si>
  <si>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</si>
  <si>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</si>
  <si>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</si>
  <si>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</si>
  <si>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</si>
  <si>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</si>
  <si>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</si>
  <si>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</si>
  <si>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</si>
  <si>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</si>
  <si>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</si>
  <si>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</si>
  <si>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</si>
  <si>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</si>
  <si>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</si>
  <si>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</si>
  <si>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</si>
  <si>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</si>
  <si>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</si>
  <si>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</si>
  <si>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</si>
  <si>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</si>
  <si>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</si>
  <si>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</si>
  <si>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</si>
  <si>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</si>
  <si>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</si>
  <si>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</si>
  <si>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</si>
  <si>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</si>
  <si>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</si>
  <si>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</si>
  <si>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</si>
  <si>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</si>
  <si>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</si>
  <si>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</si>
  <si>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</si>
  <si>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</si>
  <si>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</si>
  <si>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</si>
  <si>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</si>
  <si>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</si>
  <si>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</si>
  <si>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</si>
  <si>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</si>
  <si>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</si>
  <si>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</si>
  <si>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</si>
  <si>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</si>
  <si>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</si>
  <si>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</si>
  <si>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</si>
  <si>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</si>
  <si>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</si>
  <si>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</si>
  <si>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</si>
  <si>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</si>
  <si>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</si>
  <si>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</si>
  <si>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</si>
  <si>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</si>
  <si>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</si>
  <si>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</si>
  <si>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</si>
  <si>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</si>
  <si>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</si>
  <si>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</si>
  <si>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</si>
  <si>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</si>
  <si>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</si>
  <si>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</si>
  <si>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</si>
  <si>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</si>
  <si>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</si>
  <si>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</si>
  <si>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</si>
  <si>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</si>
  <si>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</si>
  <si>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</si>
  <si>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</si>
  <si>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</si>
  <si>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</si>
  <si>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</si>
  <si>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</si>
  <si>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</si>
  <si>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</si>
  <si>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</si>
  <si>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</si>
  <si>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</si>
  <si>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</si>
  <si>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</si>
  <si>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</si>
  <si>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</si>
  <si>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</si>
  <si>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</si>
  <si>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</si>
  <si>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</si>
  <si>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</si>
  <si>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</si>
  <si>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</si>
  <si>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</si>
  <si>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</si>
  <si>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</si>
  <si>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</si>
  <si>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</si>
  <si>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</si>
  <si>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</si>
  <si>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</si>
  <si>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</si>
  <si>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</si>
  <si>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</si>
  <si>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</si>
  <si>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</si>
  <si>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</si>
  <si>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</si>
  <si>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</si>
  <si>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</si>
  <si>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</si>
  <si>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</si>
  <si>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</si>
  <si>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</si>
  <si>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</si>
  <si>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</si>
  <si>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</si>
  <si>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</si>
  <si>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</si>
  <si>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</si>
  <si>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</si>
  <si>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</si>
  <si>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</si>
  <si>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</si>
  <si>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</si>
  <si>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</si>
  <si>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</si>
  <si>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</si>
  <si>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</si>
  <si>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</si>
  <si>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</si>
  <si>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</si>
  <si>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</si>
  <si>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</si>
  <si>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</si>
  <si>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</si>
  <si>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</si>
  <si>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</si>
  <si>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</si>
  <si>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</si>
  <si>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</si>
  <si>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</si>
  <si>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</si>
  <si>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</si>
  <si>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</si>
  <si>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</si>
  <si>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</si>
  <si>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</si>
  <si>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</si>
  <si>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</si>
  <si>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</si>
  <si>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</si>
  <si>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</si>
  <si>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</si>
  <si>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</si>
  <si>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</si>
  <si>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</si>
  <si>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</si>
  <si>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</si>
  <si>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</si>
  <si>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</si>
  <si>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</si>
  <si>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</si>
  <si>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</si>
  <si>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</si>
  <si>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</si>
  <si>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</si>
  <si>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</si>
  <si>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</si>
  <si>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</si>
  <si>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</si>
  <si>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</si>
  <si>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</si>
  <si>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</si>
  <si>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</si>
  <si>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</si>
  <si>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</si>
  <si>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</si>
  <si>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</si>
  <si>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</si>
  <si>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</si>
  <si>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</si>
  <si>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</si>
  <si>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</si>
  <si>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</si>
  <si>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</si>
  <si>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</si>
  <si>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</si>
  <si>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</si>
  <si>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</si>
  <si>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</si>
  <si>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</si>
  <si>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</si>
  <si>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</si>
  <si>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</si>
  <si>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</si>
  <si>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</si>
  <si>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</si>
  <si>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</si>
  <si>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</si>
  <si>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</si>
  <si>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</si>
  <si>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</si>
  <si>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</si>
  <si>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</si>
  <si>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</si>
  <si>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</si>
  <si>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</si>
  <si>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</si>
  <si>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</si>
  <si>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</si>
  <si>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</si>
  <si>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</si>
  <si>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</si>
  <si>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</si>
  <si>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</si>
  <si>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</si>
  <si>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</si>
  <si>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</si>
  <si>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</si>
  <si>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</si>
  <si>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</si>
  <si>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</si>
  <si>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</si>
  <si>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</si>
  <si>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</si>
  <si>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</si>
  <si>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</si>
  <si>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</si>
  <si>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</si>
  <si>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</si>
  <si>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</si>
  <si>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</si>
  <si>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</si>
  <si>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</si>
  <si>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</si>
  <si>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</si>
  <si>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</si>
  <si>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</si>
  <si>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</si>
  <si>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</si>
  <si>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</si>
  <si>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</si>
  <si>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</si>
  <si>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</si>
  <si>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</si>
  <si>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</si>
  <si>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</si>
  <si>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</si>
  <si>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</si>
  <si>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</si>
  <si>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</si>
  <si>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</si>
  <si>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</si>
  <si>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</si>
  <si>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</si>
  <si>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</si>
  <si>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</si>
  <si>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</si>
  <si>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</si>
  <si>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</si>
  <si>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</si>
  <si>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</si>
  <si>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</si>
  <si>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</si>
  <si>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</si>
  <si>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</si>
  <si>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</si>
  <si>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</si>
  <si>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</si>
  <si>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</si>
  <si>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</si>
  <si>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</si>
  <si>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</si>
  <si>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</si>
  <si>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</si>
  <si>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</si>
  <si>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</si>
  <si>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</si>
  <si>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</si>
  <si>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</si>
  <si>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</si>
  <si>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</si>
  <si>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</si>
  <si>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</si>
  <si>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</si>
  <si>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</si>
  <si>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</si>
  <si>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</si>
  <si>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</si>
  <si>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</si>
  <si>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</si>
  <si>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</si>
  <si>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</si>
  <si>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</si>
  <si>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</si>
  <si>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</si>
  <si>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</si>
  <si>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</si>
  <si>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</si>
  <si>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</si>
  <si>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</si>
  <si>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</si>
  <si>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</si>
  <si>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</si>
  <si>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</si>
  <si>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</si>
  <si>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</si>
  <si>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</si>
  <si>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</si>
  <si>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</si>
  <si>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</si>
  <si>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</si>
  <si>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</si>
  <si>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</si>
  <si>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</si>
  <si>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</si>
  <si>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</si>
  <si>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</si>
  <si>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</si>
  <si>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</si>
  <si>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</si>
  <si>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</si>
  <si>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</si>
  <si>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</si>
  <si>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</si>
  <si>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</si>
  <si>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</si>
  <si>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</si>
  <si>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</si>
  <si>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</si>
  <si>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</si>
  <si>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</si>
  <si>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</si>
  <si>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</si>
  <si>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</si>
  <si>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</si>
  <si>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</si>
  <si>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</si>
  <si>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</si>
  <si>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</si>
  <si>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</si>
  <si>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</si>
  <si>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</si>
  <si>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</si>
  <si>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</si>
  <si>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</si>
  <si>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</si>
  <si>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</si>
  <si>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</si>
  <si>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</si>
  <si>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</si>
  <si>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</si>
  <si>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</si>
  <si>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</si>
  <si>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</si>
  <si>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</si>
  <si>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</si>
  <si>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</si>
  <si>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</si>
  <si>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</si>
  <si>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</si>
  <si>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</si>
  <si>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</si>
  <si>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</si>
  <si>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</si>
  <si>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</si>
  <si>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</si>
  <si>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</si>
  <si>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</si>
  <si>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</si>
  <si>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</si>
  <si>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</si>
  <si>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</si>
  <si>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</si>
  <si>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</si>
  <si>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</si>
  <si>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</si>
  <si>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</si>
  <si>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</si>
  <si>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</si>
  <si>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</si>
  <si>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</si>
  <si>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</si>
  <si>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</si>
  <si>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</si>
  <si>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</si>
  <si>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</si>
  <si>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</si>
  <si>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</si>
  <si>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</si>
  <si>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</si>
  <si>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</si>
  <si>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</si>
  <si>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</si>
  <si>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</si>
  <si>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</si>
  <si>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</si>
  <si>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</si>
  <si>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</si>
  <si>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</si>
  <si>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</si>
  <si>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</si>
  <si>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</si>
  <si>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</si>
  <si>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</si>
  <si>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</si>
  <si>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</si>
  <si>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</si>
  <si>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</si>
  <si>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</si>
  <si>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</si>
  <si>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</si>
  <si>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</si>
  <si>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</si>
  <si>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</si>
  <si>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</si>
  <si>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</si>
  <si>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</si>
  <si>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</si>
  <si>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</si>
  <si>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</si>
  <si>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</si>
  <si>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</si>
  <si>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</si>
  <si>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</si>
  <si>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</si>
  <si>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</si>
  <si>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</si>
  <si>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</si>
  <si>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</si>
  <si>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</si>
  <si>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</si>
  <si>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</si>
  <si>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</si>
  <si>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</si>
  <si>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</si>
  <si>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</si>
  <si>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</si>
  <si>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</si>
  <si>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</si>
  <si>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</si>
  <si>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</si>
  <si>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</si>
  <si>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</si>
  <si>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</si>
  <si>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</si>
  <si>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</si>
  <si>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</si>
  <si>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</si>
  <si>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</si>
  <si>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</si>
  <si>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</si>
  <si>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</si>
  <si>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</si>
  <si>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</si>
  <si>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</si>
  <si>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</si>
  <si>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</si>
  <si>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</si>
  <si>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</si>
  <si>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</si>
  <si>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</si>
  <si>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</si>
  <si>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</si>
  <si>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</si>
  <si>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</si>
  <si>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</si>
  <si>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</si>
  <si>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</si>
  <si>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</si>
  <si>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</si>
  <si>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</si>
  <si>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</si>
  <si>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</si>
  <si>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</si>
  <si>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</si>
  <si>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</si>
  <si>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</si>
  <si>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</si>
  <si>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</si>
  <si>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</si>
  <si>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</si>
  <si>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</si>
  <si>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</si>
  <si>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</si>
  <si>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</si>
  <si>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</si>
  <si>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</si>
  <si>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</si>
  <si>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</si>
  <si>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</si>
  <si>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</si>
  <si>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</si>
  <si>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</si>
  <si>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</si>
  <si>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</si>
  <si>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</si>
  <si>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</si>
  <si>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</si>
  <si>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</si>
  <si>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</si>
  <si>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</si>
  <si>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</si>
  <si>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</si>
  <si>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</si>
  <si>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</si>
  <si>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</si>
  <si>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</si>
  <si>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</si>
  <si>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</si>
  <si>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</si>
  <si>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</si>
  <si>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</si>
  <si>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</si>
  <si>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</si>
  <si>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</si>
  <si>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</si>
  <si>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</si>
  <si>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</si>
  <si>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</si>
  <si>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</si>
  <si>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</si>
  <si>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</si>
  <si>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</si>
  <si>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</si>
  <si>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</si>
  <si>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</si>
  <si>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</si>
  <si>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</si>
  <si>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</si>
  <si>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</si>
  <si>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</si>
  <si>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</si>
  <si>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</si>
  <si>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</si>
  <si>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</si>
  <si>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</si>
  <si>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</si>
  <si>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</si>
  <si>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</si>
  <si>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</si>
  <si>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</si>
  <si>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</si>
  <si>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</si>
  <si>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</si>
  <si>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</si>
  <si>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</si>
  <si>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</si>
  <si>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</si>
  <si>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</si>
  <si>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</si>
  <si>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</si>
  <si>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</si>
  <si>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</si>
  <si>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</si>
  <si>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</si>
  <si>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</si>
  <si>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</si>
  <si>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</si>
  <si>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</si>
  <si>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</si>
  <si>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</si>
  <si>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</si>
  <si>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</si>
  <si>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</si>
  <si>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</si>
  <si>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</si>
  <si>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</si>
  <si>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</si>
  <si>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</si>
  <si>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</si>
  <si>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</si>
  <si>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</si>
  <si>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</si>
  <si>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</si>
  <si>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</si>
  <si>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</si>
  <si>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</si>
  <si>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</si>
  <si>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</si>
  <si>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</si>
  <si>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</si>
  <si>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</si>
  <si>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</si>
  <si>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</si>
  <si>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</si>
  <si>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</si>
  <si>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</si>
  <si>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</si>
  <si>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</si>
  <si>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</si>
  <si>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</si>
  <si>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</si>
  <si>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</si>
  <si>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</si>
  <si>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</si>
  <si>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</si>
  <si>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</si>
  <si>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</si>
  <si>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</si>
  <si>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</si>
  <si>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</si>
  <si>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</si>
  <si>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</si>
  <si>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</si>
  <si>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</si>
  <si>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</si>
  <si>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</si>
  <si>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</si>
  <si>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</si>
  <si>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</si>
  <si>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</si>
  <si>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</si>
  <si>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</si>
  <si>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</si>
  <si>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</si>
  <si>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</si>
  <si>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</si>
  <si>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</si>
  <si>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</si>
  <si>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</si>
  <si>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</si>
  <si>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</si>
  <si>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</si>
  <si>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</si>
  <si>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</si>
  <si>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</si>
  <si>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</si>
  <si>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</si>
  <si>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</si>
  <si>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</si>
  <si>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</si>
  <si>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</si>
  <si>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</si>
  <si>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</si>
  <si>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</si>
  <si>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</si>
  <si>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</si>
  <si>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</si>
  <si>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</si>
  <si>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</si>
  <si>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</si>
  <si>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</si>
  <si>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</si>
  <si>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</si>
  <si>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</si>
  <si>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</si>
  <si>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</si>
  <si>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</si>
  <si>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</si>
  <si>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</si>
  <si>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</si>
  <si>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</si>
  <si>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</si>
  <si>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</si>
  <si>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</si>
  <si>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</si>
  <si>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</si>
  <si>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</si>
  <si>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</si>
  <si>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</si>
  <si>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</si>
  <si>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</si>
  <si>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</si>
  <si>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</si>
  <si>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</si>
  <si>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</si>
  <si>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</si>
  <si>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</si>
  <si>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</si>
  <si>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</si>
  <si>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</si>
  <si>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</si>
  <si>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</si>
  <si>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</si>
  <si>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</si>
  <si>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</si>
  <si>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</si>
  <si>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</si>
  <si>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</si>
  <si>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</si>
  <si>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</si>
  <si>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</si>
  <si>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</si>
  <si>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</si>
  <si>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</si>
  <si>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</si>
  <si>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</si>
  <si>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</si>
  <si>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</si>
  <si>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</si>
  <si>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</si>
  <si>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</si>
  <si>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</si>
  <si>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</si>
  <si>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</si>
  <si>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</si>
  <si>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</si>
  <si>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</si>
  <si>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</si>
  <si>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</si>
  <si>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</si>
  <si>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</si>
  <si>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</si>
  <si>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</si>
  <si>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</si>
  <si>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</si>
  <si>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</si>
  <si>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</si>
  <si>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</si>
  <si>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</si>
  <si>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</si>
  <si>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</si>
  <si>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</si>
  <si>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</si>
  <si>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</si>
  <si>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</si>
  <si>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</si>
  <si>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</si>
  <si>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</si>
  <si>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</si>
  <si>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</si>
  <si>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</si>
  <si>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</si>
  <si>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</si>
  <si>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</si>
  <si>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</si>
  <si>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</si>
  <si>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</si>
  <si>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</si>
  <si>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</si>
  <si>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</si>
  <si>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</si>
  <si>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</si>
  <si>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</si>
  <si>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</si>
  <si>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</si>
  <si>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</si>
  <si>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</si>
  <si>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</si>
  <si>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</si>
  <si>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</si>
  <si>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</si>
  <si>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</si>
  <si>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</si>
  <si>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</si>
  <si>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</si>
  <si>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</si>
  <si>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</si>
  <si>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</si>
  <si>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</si>
  <si>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</si>
  <si>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</si>
  <si>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</si>
  <si>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</si>
  <si>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</si>
  <si>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</si>
  <si>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</si>
  <si>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</si>
  <si>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</si>
  <si>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</si>
  <si>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</si>
  <si>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</si>
  <si>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</si>
  <si>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</si>
  <si>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</si>
  <si>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</si>
  <si>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</si>
  <si>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</si>
  <si>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</si>
  <si>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</si>
  <si>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</si>
  <si>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</si>
  <si>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</si>
  <si>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</si>
  <si>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</si>
  <si>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</si>
  <si>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</si>
  <si>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</si>
  <si>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</si>
  <si>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</si>
  <si>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</si>
  <si>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</si>
  <si>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</si>
  <si>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</si>
  <si>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</si>
  <si>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</si>
  <si>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</si>
  <si>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</si>
  <si>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</si>
  <si>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</si>
  <si>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</si>
  <si>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</si>
  <si>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</si>
  <si>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</si>
  <si>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</si>
  <si>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</si>
  <si>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</si>
  <si>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</si>
  <si>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</si>
  <si>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</si>
  <si>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</si>
  <si>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</si>
  <si>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</si>
  <si>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</si>
  <si>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</si>
  <si>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</si>
  <si>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</si>
  <si>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</si>
  <si>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</si>
  <si>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</si>
  <si>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</si>
  <si>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</si>
  <si>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</si>
  <si>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</si>
  <si>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</si>
  <si>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</si>
  <si>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</si>
  <si>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</si>
  <si>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</si>
  <si>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</si>
  <si>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</si>
  <si>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</si>
  <si>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</si>
  <si>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</si>
  <si>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</si>
  <si>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</si>
  <si>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</si>
  <si>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</si>
  <si>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</si>
  <si>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</si>
  <si>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</si>
  <si>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</si>
  <si>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</si>
  <si>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</si>
  <si>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</si>
  <si>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</si>
  <si>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</si>
  <si>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</si>
  <si>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</si>
  <si>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</si>
  <si>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</si>
  <si>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</si>
  <si>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</si>
  <si>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</si>
  <si>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</si>
  <si>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</si>
  <si>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</si>
  <si>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</si>
  <si>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</si>
  <si>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</si>
  <si>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</si>
  <si>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</si>
  <si>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</si>
  <si>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</si>
  <si>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</si>
  <si>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</si>
  <si>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</si>
  <si>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</si>
  <si>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</si>
  <si>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</si>
  <si>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</si>
  <si>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</si>
  <si>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</si>
  <si>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</si>
  <si>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</si>
  <si>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</si>
  <si>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</si>
  <si>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</si>
  <si>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</si>
  <si>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</si>
  <si>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</si>
  <si>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</si>
  <si>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</si>
  <si>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</si>
  <si>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</si>
  <si>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</si>
  <si>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</si>
  <si>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</si>
  <si>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</si>
  <si>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</si>
  <si>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</si>
  <si>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</si>
  <si>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</si>
  <si>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</si>
  <si>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</si>
  <si>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</si>
  <si>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</si>
  <si>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</si>
  <si>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</si>
  <si>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</si>
  <si>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</si>
  <si>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</si>
  <si>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</si>
  <si>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</si>
  <si>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</si>
  <si>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</si>
  <si>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</si>
  <si>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</si>
  <si>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</si>
  <si>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</si>
  <si>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</si>
  <si>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</si>
  <si>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</si>
  <si>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</si>
  <si>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</si>
  <si>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</si>
  <si>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</si>
  <si>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</si>
  <si>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</si>
  <si>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</si>
  <si>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</si>
  <si>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</si>
  <si>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</si>
  <si>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</si>
  <si>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</si>
  <si>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</si>
  <si>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</si>
  <si>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</si>
  <si>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</si>
  <si>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</si>
  <si>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</si>
  <si>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</si>
  <si>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</si>
  <si>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</si>
  <si>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</si>
  <si>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</si>
  <si>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</si>
  <si>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</si>
  <si>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</si>
  <si>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</si>
  <si>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</si>
  <si>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</si>
  <si>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</si>
  <si>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</si>
  <si>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</si>
  <si>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</si>
  <si>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</si>
  <si>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</si>
  <si>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</si>
  <si>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</si>
  <si>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</si>
  <si>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</si>
  <si>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</si>
  <si>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</si>
  <si>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</si>
  <si>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</si>
  <si>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</si>
  <si>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</si>
  <si>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</si>
  <si>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</si>
  <si>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</si>
  <si>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</si>
  <si>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</si>
  <si>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</si>
  <si>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</si>
  <si>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</si>
  <si>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</si>
  <si>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</si>
  <si>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</si>
  <si>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</si>
  <si>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</si>
  <si>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</si>
  <si>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</si>
  <si>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</si>
  <si>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</si>
  <si>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</si>
  <si>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</si>
  <si>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</si>
  <si>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</si>
  <si>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</si>
  <si>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</si>
  <si>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</si>
  <si>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</si>
  <si>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</si>
  <si>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</si>
  <si>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</si>
  <si>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</si>
  <si>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</si>
  <si>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</si>
  <si>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</si>
  <si>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</si>
  <si>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</si>
  <si>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</si>
  <si>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</si>
  <si>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</si>
  <si>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</si>
  <si>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</si>
  <si>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</si>
  <si>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</si>
  <si>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</si>
  <si>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</si>
  <si>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</si>
  <si>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</si>
  <si>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</si>
  <si>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</si>
  <si>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</si>
  <si>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</si>
  <si>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</si>
  <si>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</si>
  <si>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</si>
  <si>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</si>
  <si>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</si>
  <si>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</si>
  <si>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</si>
  <si>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</si>
  <si>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</si>
  <si>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</si>
  <si>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</si>
  <si>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</si>
  <si>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</si>
  <si>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</si>
  <si>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</si>
  <si>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</si>
  <si>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</si>
  <si>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</si>
  <si>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</si>
  <si>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</si>
  <si>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</si>
  <si>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</si>
  <si>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</si>
  <si>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</si>
  <si>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</si>
  <si>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</si>
  <si>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</si>
  <si>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</si>
  <si>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</si>
  <si>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</si>
  <si>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</si>
  <si>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</si>
  <si>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</si>
  <si>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</si>
  <si>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</si>
  <si>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</si>
  <si>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</si>
  <si>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</si>
  <si>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</si>
  <si>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</si>
  <si>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</si>
  <si>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</si>
  <si>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</si>
  <si>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</si>
  <si>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</si>
  <si>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</si>
  <si>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</si>
  <si>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</si>
  <si>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</si>
  <si>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</si>
  <si>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</si>
  <si>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</si>
  <si>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</si>
  <si>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</si>
  <si>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</si>
  <si>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</si>
  <si>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</si>
  <si>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</si>
  <si>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</si>
  <si>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</si>
  <si>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</si>
  <si>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</si>
  <si>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</si>
  <si>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</si>
  <si>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</si>
  <si>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</si>
  <si>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</si>
  <si>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</si>
  <si>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</si>
  <si>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</si>
  <si>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</si>
  <si>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</si>
  <si>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</si>
  <si>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</si>
  <si>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</si>
  <si>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</si>
  <si>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</si>
  <si>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</si>
  <si>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</si>
  <si>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</si>
  <si>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</si>
  <si>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</si>
  <si>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</si>
  <si>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</si>
  <si>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</si>
  <si>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</si>
  <si>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</si>
  <si>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</si>
  <si>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</si>
  <si>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</si>
  <si>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</si>
  <si>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</si>
  <si>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</si>
  <si>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</si>
  <si>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</si>
  <si>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</si>
  <si>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</si>
  <si>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</si>
  <si>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</si>
  <si>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</si>
  <si>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</si>
  <si>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</si>
  <si>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</si>
  <si>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</si>
  <si>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</si>
  <si>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</si>
  <si>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</si>
  <si>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</si>
  <si>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</si>
  <si>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</si>
  <si>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</si>
  <si>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</si>
  <si>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</si>
  <si>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</si>
  <si>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</si>
  <si>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</si>
  <si>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</si>
  <si>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</si>
  <si>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</si>
  <si>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</si>
  <si>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</si>
  <si>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</si>
  <si>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</si>
  <si>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</si>
  <si>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</si>
  <si>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</si>
  <si>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</si>
  <si>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</si>
  <si>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</si>
  <si>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</si>
  <si>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</si>
  <si>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</si>
  <si>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</si>
  <si>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</si>
  <si>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</si>
  <si>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</si>
  <si>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</si>
  <si>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</si>
  <si>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</si>
  <si>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</si>
  <si>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</si>
  <si>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</si>
  <si>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</si>
  <si>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</si>
  <si>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</si>
  <si>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</si>
  <si>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</si>
  <si>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</si>
  <si>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</si>
  <si>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</si>
  <si>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</si>
  <si>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</si>
  <si>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</si>
  <si>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</si>
  <si>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</si>
  <si>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</si>
  <si>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</si>
  <si>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</si>
  <si>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</si>
  <si>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</si>
  <si>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</si>
  <si>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</si>
  <si>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</si>
  <si>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</si>
  <si>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</si>
  <si>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</si>
  <si>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</si>
  <si>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</si>
  <si>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</si>
  <si>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</si>
  <si>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</si>
  <si>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</si>
  <si>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</si>
  <si>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</si>
  <si>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</si>
  <si>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</si>
  <si>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</si>
  <si>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</si>
  <si>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</si>
  <si>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</si>
  <si>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</si>
  <si>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</si>
  <si>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</si>
  <si>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</si>
  <si>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</si>
  <si>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</si>
  <si>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</si>
  <si>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</si>
  <si>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</si>
  <si>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</si>
  <si>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</si>
  <si>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</si>
  <si>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</si>
  <si>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</si>
  <si>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</si>
  <si>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</si>
  <si>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</si>
  <si>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</si>
  <si>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</si>
  <si>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</si>
  <si>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</si>
  <si>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</si>
  <si>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</si>
  <si>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</si>
  <si>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</si>
  <si>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</si>
  <si>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</si>
  <si>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</si>
  <si>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</si>
  <si>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</si>
  <si>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</si>
  <si>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</si>
  <si>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</si>
  <si>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</si>
  <si>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</si>
  <si>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</si>
  <si>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</si>
  <si>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</si>
  <si>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</si>
  <si>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</si>
  <si>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</si>
  <si>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</si>
  <si>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</si>
  <si>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</si>
  <si>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</si>
  <si>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</si>
  <si>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</si>
  <si>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</si>
  <si>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</si>
  <si>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</si>
  <si>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</si>
  <si>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</si>
  <si>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</si>
  <si>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</si>
  <si>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</si>
  <si>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</si>
  <si>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</si>
  <si>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</si>
  <si>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</si>
  <si>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</si>
  <si>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</si>
  <si>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</si>
  <si>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</si>
  <si>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</si>
  <si>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</si>
  <si>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</si>
  <si>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</si>
  <si>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</si>
  <si>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</si>
  <si>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</si>
  <si>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</si>
  <si>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</si>
  <si>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</si>
  <si>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</si>
  <si>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</si>
  <si>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</si>
  <si>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</si>
  <si>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</si>
  <si>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</si>
  <si>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</si>
  <si>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</si>
  <si>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</si>
  <si>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</si>
  <si>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</si>
  <si>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</si>
  <si>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</si>
  <si>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</si>
  <si>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</si>
  <si>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</si>
  <si>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</si>
  <si>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</si>
  <si>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</si>
  <si>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</si>
  <si>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</si>
  <si>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</si>
  <si>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</si>
  <si>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</si>
  <si>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</si>
  <si>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</si>
  <si>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</si>
  <si>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</si>
  <si>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</si>
  <si>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</si>
  <si>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</si>
  <si>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</si>
  <si>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</si>
  <si>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</si>
  <si>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</si>
  <si>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</si>
  <si>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</si>
  <si>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</si>
  <si>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</si>
  <si>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</si>
  <si>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</si>
  <si>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</si>
  <si>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</si>
  <si>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</si>
  <si>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</si>
  <si>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</si>
  <si>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</si>
  <si>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</si>
  <si>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</si>
  <si>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</si>
  <si>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</si>
  <si>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</si>
  <si>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</si>
  <si>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</si>
  <si>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</si>
  <si>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</si>
  <si>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</si>
  <si>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</si>
  <si>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</si>
  <si>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</si>
  <si>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</si>
  <si>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</si>
  <si>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</si>
  <si>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</si>
  <si>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</si>
  <si>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</si>
  <si>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</si>
  <si>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</si>
  <si>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</si>
  <si>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</si>
  <si>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</si>
  <si>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</si>
  <si>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</si>
  <si>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</si>
  <si>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</si>
  <si>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</si>
  <si>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</si>
  <si>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</si>
  <si>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</si>
  <si>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</si>
  <si>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</si>
  <si>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</si>
  <si>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</si>
  <si>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</si>
  <si>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</si>
  <si>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</si>
  <si>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</si>
  <si>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</si>
  <si>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</si>
  <si>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</si>
  <si>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</si>
  <si>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</si>
  <si>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</si>
  <si>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</si>
  <si>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</si>
  <si>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</si>
  <si>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</si>
  <si>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</si>
  <si>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</si>
  <si>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</si>
  <si>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</si>
  <si>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</si>
  <si>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</si>
  <si>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</si>
  <si>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</si>
  <si>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</si>
  <si>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</si>
  <si>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</si>
  <si>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</si>
  <si>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</si>
  <si>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</si>
  <si>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</si>
  <si>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</si>
  <si>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</si>
  <si>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</si>
  <si>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</si>
  <si>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</si>
  <si>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</si>
  <si>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</si>
  <si>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</si>
  <si>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</si>
  <si>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</si>
  <si>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</si>
  <si>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</si>
  <si>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</si>
  <si>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</si>
  <si>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</si>
  <si>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</si>
  <si>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</si>
  <si>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</si>
  <si>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</si>
  <si>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</si>
  <si>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</si>
  <si>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</si>
  <si>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</si>
  <si>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</si>
  <si>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</si>
  <si>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</si>
  <si>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</si>
  <si>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</si>
  <si>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</si>
  <si>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</si>
  <si>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</si>
  <si>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</si>
  <si>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</si>
  <si>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</si>
  <si>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</si>
  <si>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</si>
  <si>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</si>
  <si>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</si>
  <si>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</si>
  <si>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</si>
  <si>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</si>
  <si>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</si>
  <si>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</si>
  <si>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</si>
  <si>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</si>
  <si>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</si>
  <si>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</si>
  <si>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</si>
  <si>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</si>
  <si>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</si>
  <si>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</si>
  <si>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</si>
  <si>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</si>
  <si>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</si>
  <si>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</si>
  <si>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</si>
  <si>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</si>
  <si>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</si>
  <si>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</si>
  <si>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</si>
  <si>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</si>
  <si>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</si>
  <si>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</si>
  <si>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</si>
  <si>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</si>
  <si>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</si>
  <si>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</si>
  <si>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</si>
  <si>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</si>
  <si>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</si>
  <si>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</si>
  <si>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</si>
  <si>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</si>
  <si>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</si>
  <si>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</si>
  <si>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</si>
  <si>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</si>
  <si>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</si>
  <si>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</si>
  <si>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</si>
  <si>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</si>
  <si>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</si>
  <si>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</si>
  <si>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</si>
  <si>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</si>
  <si>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</si>
  <si>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</si>
  <si>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</si>
  <si>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</si>
  <si>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</si>
  <si>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</si>
  <si>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</si>
  <si>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</si>
  <si>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</si>
  <si>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</si>
  <si>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</si>
  <si>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</si>
  <si>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</si>
  <si>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</si>
  <si>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</si>
  <si>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</si>
  <si>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</si>
  <si>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</si>
  <si>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</si>
  <si>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</si>
  <si>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</si>
  <si>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</si>
  <si>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</si>
  <si>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</si>
  <si>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</si>
  <si>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</si>
  <si>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</si>
  <si>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</si>
  <si>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</si>
  <si>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</si>
  <si>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</si>
  <si>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</si>
  <si>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</si>
  <si>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</si>
  <si>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</si>
  <si>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</si>
  <si>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</si>
  <si>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</si>
  <si>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</si>
  <si>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</si>
  <si>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</si>
  <si>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</si>
  <si>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</si>
  <si>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</si>
  <si>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</si>
  <si>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</si>
  <si>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</si>
  <si>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</si>
  <si>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</si>
  <si>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</si>
  <si>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</si>
  <si>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</si>
  <si>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</si>
  <si>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</si>
  <si>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</si>
  <si>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</si>
  <si>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</si>
  <si>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</si>
  <si>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</si>
  <si>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</si>
  <si>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</si>
  <si>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</si>
  <si>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</si>
  <si>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</si>
  <si>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</si>
  <si>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</si>
  <si>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</si>
  <si>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</si>
  <si>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</si>
  <si>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</si>
  <si>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</si>
  <si>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</si>
  <si>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</si>
  <si>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</si>
  <si>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</si>
  <si>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</si>
  <si>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</si>
  <si>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</si>
  <si>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</si>
  <si>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</si>
  <si>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</si>
  <si>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</si>
  <si>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</si>
  <si>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</si>
  <si>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</si>
  <si>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</si>
  <si>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</si>
  <si>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</si>
  <si>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</si>
  <si>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</si>
  <si>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</si>
  <si>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</si>
  <si>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</si>
  <si>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</si>
  <si>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</si>
  <si>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</si>
  <si>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</si>
  <si>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</si>
  <si>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</si>
  <si>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</si>
  <si>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</si>
  <si>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</si>
  <si>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</si>
  <si>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</si>
  <si>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</si>
  <si>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</si>
  <si>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</si>
  <si>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</si>
  <si>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</si>
  <si>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</si>
  <si>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</si>
  <si>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</si>
  <si>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</si>
  <si>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</si>
  <si>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</si>
  <si>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</si>
  <si>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</si>
  <si>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</si>
  <si>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</si>
  <si>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</si>
  <si>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</si>
  <si>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</si>
  <si>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</si>
  <si>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</si>
  <si>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</si>
  <si>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</si>
  <si>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</si>
  <si>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</si>
  <si>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</si>
  <si>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</si>
  <si>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</si>
  <si>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</si>
  <si>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</si>
  <si>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</si>
  <si>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</si>
  <si>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</si>
  <si>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</si>
  <si>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</si>
  <si>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</si>
  <si>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</si>
  <si>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</si>
  <si>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</si>
  <si>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</si>
  <si>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</si>
  <si>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</si>
  <si>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</si>
  <si>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</si>
  <si>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</si>
  <si>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</si>
  <si>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</si>
  <si>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</si>
  <si>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</si>
  <si>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</si>
  <si>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</si>
  <si>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</si>
  <si>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</si>
  <si>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</si>
  <si>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</si>
  <si>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</si>
  <si>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</si>
  <si>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</si>
  <si>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</si>
  <si>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</si>
  <si>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</si>
  <si>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</si>
  <si>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</si>
  <si>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</si>
  <si>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</si>
  <si>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</si>
  <si>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</si>
  <si>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</si>
  <si>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</si>
  <si>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</si>
  <si>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</si>
  <si>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</si>
  <si>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</si>
  <si>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</si>
  <si>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</si>
  <si>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</si>
  <si>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</si>
  <si>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</si>
  <si>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</si>
  <si>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</si>
  <si>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</si>
  <si>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</si>
  <si>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</si>
  <si>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</si>
  <si>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</si>
  <si>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</si>
  <si>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</si>
  <si>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</si>
  <si>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</si>
  <si>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</si>
  <si>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</si>
  <si>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</si>
  <si>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</si>
  <si>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</si>
  <si>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</si>
  <si>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</si>
  <si>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</si>
  <si>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</si>
  <si>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</si>
  <si>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</si>
  <si>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</si>
  <si>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</si>
  <si>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</si>
  <si>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</si>
  <si>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</si>
  <si>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</si>
  <si>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</si>
  <si>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</si>
  <si>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</si>
  <si>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</si>
  <si>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</si>
  <si>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</si>
  <si>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</si>
  <si>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</si>
  <si>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</si>
  <si>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</si>
  <si>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</si>
  <si>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</si>
  <si>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</si>
  <si>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</si>
  <si>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</si>
  <si>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</si>
  <si>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</si>
  <si>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</si>
  <si>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</si>
  <si>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</si>
  <si>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</si>
  <si>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</si>
  <si>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</si>
  <si>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</si>
  <si>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</si>
  <si>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</si>
  <si>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</si>
  <si>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</si>
  <si>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</si>
  <si>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</si>
  <si>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</si>
  <si>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</si>
  <si>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</si>
  <si>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</si>
  <si>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</si>
  <si>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</si>
  <si>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</si>
  <si>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</si>
  <si>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</si>
  <si>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</si>
  <si>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</si>
  <si>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</si>
  <si>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</si>
  <si>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</si>
  <si>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</si>
  <si>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</si>
  <si>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</si>
  <si>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</si>
  <si>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</si>
  <si>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</si>
  <si>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</si>
  <si>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</si>
  <si>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</si>
  <si>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</si>
  <si>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</si>
  <si>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</si>
  <si>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</si>
  <si>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</si>
  <si>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</si>
  <si>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</si>
  <si>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</si>
  <si>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</si>
  <si>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</si>
  <si>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</si>
  <si>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</si>
  <si>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</si>
  <si>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</si>
  <si>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</si>
  <si>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</si>
  <si>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</si>
  <si>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</si>
  <si>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</si>
  <si>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</si>
  <si>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</si>
  <si>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</si>
  <si>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</si>
  <si>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</si>
  <si>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</si>
  <si>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</si>
  <si>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</si>
  <si>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</si>
  <si>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</si>
  <si>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</si>
  <si>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</si>
  <si>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</si>
  <si>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</si>
  <si>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</si>
  <si>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</si>
  <si>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</si>
  <si>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</si>
  <si>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</si>
  <si>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</si>
  <si>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</si>
  <si>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</si>
  <si>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</si>
  <si>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</si>
  <si>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</si>
  <si>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</si>
  <si>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</si>
  <si>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</si>
  <si>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</si>
  <si>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</si>
  <si>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</si>
  <si>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</si>
  <si>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</si>
  <si>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</si>
  <si>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</si>
  <si>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</si>
  <si>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</si>
  <si>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</si>
  <si>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</si>
  <si>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</si>
  <si>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</si>
  <si>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</si>
  <si>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</si>
  <si>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</si>
  <si>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</si>
  <si>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</si>
  <si>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</si>
  <si>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</si>
  <si>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</si>
  <si>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</si>
  <si>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</si>
  <si>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</si>
  <si>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</si>
  <si>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</si>
  <si>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</si>
  <si>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</si>
  <si>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</si>
  <si>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</si>
  <si>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</si>
  <si>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</si>
  <si>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</si>
  <si>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</si>
  <si>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</si>
  <si>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</si>
  <si>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</si>
  <si>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</si>
  <si>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</si>
  <si>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</si>
  <si>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</si>
  <si>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</si>
  <si>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</si>
  <si>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</si>
  <si>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</si>
  <si>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</si>
  <si>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</si>
  <si>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</si>
  <si>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</si>
  <si>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</si>
  <si>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</si>
  <si>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</si>
  <si>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</si>
  <si>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</si>
  <si>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</si>
  <si>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</si>
  <si>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</si>
  <si>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</si>
  <si>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</si>
  <si>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</si>
  <si>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</si>
  <si>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</si>
  <si>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</si>
  <si>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</si>
  <si>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</si>
  <si>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</si>
  <si>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</si>
  <si>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</si>
  <si>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</si>
  <si>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</si>
  <si>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</si>
  <si>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</si>
  <si>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</si>
  <si>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</si>
  <si>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</si>
  <si>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</si>
  <si>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</si>
  <si>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</si>
  <si>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</si>
  <si>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</si>
  <si>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</si>
  <si>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</si>
  <si>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</si>
  <si>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</si>
  <si>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</si>
  <si>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</si>
  <si>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</si>
  <si>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</si>
  <si>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</si>
  <si>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</si>
  <si>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</si>
  <si>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</si>
  <si>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</si>
  <si>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</si>
  <si>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</si>
  <si>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</si>
  <si>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</si>
  <si>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</si>
  <si>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</si>
  <si>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</si>
  <si>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</si>
  <si>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</si>
  <si>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</si>
  <si>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</si>
  <si>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</si>
  <si>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</si>
  <si>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</si>
  <si>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</si>
  <si>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</si>
  <si>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</si>
  <si>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</si>
  <si>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</si>
  <si>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</si>
  <si>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</si>
  <si>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</si>
  <si>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</si>
  <si>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</si>
  <si>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</si>
  <si>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</si>
  <si>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</si>
  <si>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</si>
  <si>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</si>
  <si>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</si>
  <si>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</si>
  <si>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</si>
  <si>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</si>
  <si>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</si>
  <si>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</si>
  <si>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</si>
  <si>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</si>
  <si>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</si>
  <si>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</si>
  <si>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</si>
  <si>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</si>
  <si>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</si>
  <si>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</si>
  <si>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</si>
  <si>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</si>
  <si>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</si>
  <si>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</si>
  <si>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</si>
  <si>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</si>
  <si>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</si>
  <si>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</si>
  <si>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</si>
  <si>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</si>
  <si>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</si>
  <si>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</si>
  <si>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</si>
  <si>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</si>
  <si>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</si>
  <si>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</si>
  <si>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</si>
  <si>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</si>
  <si>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</si>
  <si>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</si>
  <si>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</si>
  <si>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</si>
  <si>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</si>
  <si>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</si>
  <si>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</si>
  <si>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</si>
  <si>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</si>
  <si>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</si>
  <si>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</si>
  <si>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</si>
  <si>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</si>
  <si>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</si>
  <si>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</si>
  <si>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</si>
  <si>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</si>
  <si>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</si>
  <si>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</si>
  <si>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</si>
  <si>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</si>
  <si>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</si>
  <si>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</si>
  <si>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</si>
  <si>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</si>
  <si>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</si>
  <si>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</si>
  <si>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</si>
  <si>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</si>
  <si>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</si>
  <si>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</si>
  <si>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</si>
  <si>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</si>
  <si>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</si>
  <si>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</si>
  <si>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</si>
  <si>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</si>
  <si>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</si>
  <si>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</si>
  <si>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</si>
  <si>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</si>
  <si>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</si>
  <si>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</si>
  <si>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</si>
  <si>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</si>
  <si>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</si>
  <si>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</si>
  <si>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</si>
  <si>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</si>
  <si>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</si>
  <si>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</si>
  <si>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</si>
  <si>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</si>
  <si>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</si>
  <si>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</si>
  <si>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</si>
  <si>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</si>
  <si>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</si>
  <si>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</si>
  <si>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</si>
  <si>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</si>
  <si>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</si>
  <si>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</si>
  <si>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</si>
  <si>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</si>
  <si>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</si>
  <si>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</si>
  <si>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</si>
  <si>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</si>
  <si>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</si>
  <si>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</si>
  <si>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</si>
  <si>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</si>
  <si>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</si>
  <si>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</si>
  <si>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</si>
  <si>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</si>
  <si>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</si>
  <si>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</si>
  <si>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</si>
  <si>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</si>
  <si>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</si>
  <si>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</si>
  <si>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</si>
  <si>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</si>
  <si>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</si>
  <si>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</si>
  <si>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</si>
  <si>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</si>
  <si>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</si>
  <si>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</si>
  <si>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</si>
  <si>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</si>
  <si>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</si>
  <si>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</si>
  <si>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</si>
  <si>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</si>
  <si>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</si>
  <si>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</si>
  <si>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</si>
  <si>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</si>
  <si>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</si>
  <si>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</si>
  <si>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</si>
  <si>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</si>
  <si>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</si>
  <si>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</si>
  <si>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</si>
  <si>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</si>
  <si>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</si>
  <si>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</si>
  <si>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</si>
  <si>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</si>
  <si>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</si>
  <si>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</si>
  <si>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</si>
  <si>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</si>
  <si>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</si>
  <si>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</si>
  <si>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</si>
  <si>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</si>
  <si>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</si>
  <si>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</si>
  <si>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</si>
  <si>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</si>
  <si>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</si>
  <si>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</si>
  <si>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</si>
  <si>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</si>
  <si>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</si>
  <si>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</si>
  <si>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</si>
  <si>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</si>
  <si>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</si>
  <si>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</si>
  <si>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</si>
  <si>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</si>
  <si>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</si>
  <si>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</si>
  <si>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</si>
  <si>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</si>
  <si>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</si>
  <si>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</si>
  <si>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</si>
  <si>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</si>
  <si>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</si>
  <si>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</si>
  <si>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</si>
  <si>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</si>
  <si>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</si>
  <si>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</si>
  <si>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</si>
  <si>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</si>
  <si>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</si>
  <si>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</si>
  <si>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</si>
  <si>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</si>
  <si>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</si>
  <si>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</si>
  <si>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</si>
  <si>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</si>
  <si>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</si>
  <si>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</si>
  <si>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</si>
  <si>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</si>
  <si>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</si>
  <si>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</si>
  <si>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</si>
  <si>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</si>
  <si>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</si>
  <si>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</si>
  <si>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</si>
  <si>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</si>
  <si>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</si>
  <si>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</si>
  <si>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</si>
  <si>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</si>
  <si>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</si>
  <si>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</si>
  <si>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</si>
  <si>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</si>
  <si>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</si>
  <si>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</si>
  <si>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</si>
  <si>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</si>
  <si>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</si>
  <si>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</si>
  <si>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</si>
  <si>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</si>
  <si>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</si>
  <si>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</si>
  <si>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</si>
  <si>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</si>
  <si>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</si>
  <si>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</si>
  <si>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</si>
  <si>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</si>
  <si>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</si>
  <si>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</si>
  <si>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</si>
  <si>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</si>
  <si>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</si>
  <si>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</si>
  <si>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</si>
  <si>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</si>
  <si>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</si>
  <si>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</si>
  <si>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</si>
  <si>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</si>
  <si>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</si>
  <si>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</si>
  <si>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</si>
  <si>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</si>
  <si>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</si>
  <si>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</si>
  <si>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</si>
  <si>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</si>
  <si>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</si>
  <si>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</si>
  <si>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</si>
  <si>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</si>
  <si>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</si>
  <si>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</si>
  <si>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</si>
  <si>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</si>
  <si>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</si>
  <si>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</si>
  <si>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</si>
  <si>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</si>
  <si>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</si>
  <si>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</si>
  <si>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</si>
  <si>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</si>
  <si>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</si>
  <si>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</si>
  <si>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</si>
  <si>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</si>
  <si>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</si>
  <si>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</si>
  <si>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</si>
  <si>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</si>
  <si>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</si>
  <si>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</si>
  <si>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</si>
  <si>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</si>
  <si>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</si>
  <si>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</si>
  <si>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</si>
  <si>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</si>
  <si>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</si>
  <si>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</si>
  <si>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</si>
  <si>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</si>
  <si>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</si>
  <si>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</si>
  <si>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</si>
  <si>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</si>
  <si>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</si>
  <si>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</si>
  <si>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</si>
  <si>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</si>
  <si>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</si>
  <si>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</si>
  <si>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</si>
  <si>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</si>
  <si>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</si>
  <si>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</si>
  <si>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</si>
  <si>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</si>
  <si>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</si>
  <si>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</si>
  <si>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</si>
  <si>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</si>
  <si>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</si>
  <si>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</si>
  <si>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</si>
  <si>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</si>
  <si>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</si>
  <si>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</si>
  <si>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</si>
  <si>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</si>
  <si>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</si>
  <si>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</si>
  <si>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</si>
  <si>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</si>
  <si>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</si>
  <si>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</si>
  <si>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</si>
  <si>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</si>
  <si>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</si>
  <si>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</si>
  <si>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</si>
  <si>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</si>
  <si>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</si>
  <si>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</si>
  <si>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</si>
  <si>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</si>
  <si>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</si>
  <si>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</si>
  <si>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</si>
  <si>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</si>
  <si>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</si>
  <si>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</si>
  <si>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</si>
  <si>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</si>
  <si>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</si>
  <si>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</si>
  <si>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</si>
  <si>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</si>
  <si>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</si>
  <si>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</si>
  <si>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</si>
  <si>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</si>
  <si>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</si>
  <si>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</si>
  <si>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</si>
  <si>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</si>
  <si>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</si>
  <si>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</si>
  <si>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</si>
  <si>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</si>
  <si>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</si>
  <si>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</si>
  <si>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</si>
  <si>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</si>
  <si>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</si>
  <si>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</si>
  <si>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</si>
  <si>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</si>
  <si>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</si>
  <si>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</si>
  <si>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</si>
  <si>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</si>
  <si>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</si>
  <si>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</si>
  <si>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</si>
  <si>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</si>
  <si>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</si>
  <si>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</si>
  <si>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</si>
  <si>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</si>
  <si>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</si>
  <si>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</si>
  <si>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</si>
  <si>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</si>
  <si>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</si>
  <si>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</si>
  <si>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</si>
  <si>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</si>
  <si>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</si>
  <si>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</si>
  <si>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</si>
  <si>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</si>
  <si>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</si>
  <si>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</si>
  <si>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</si>
  <si>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</si>
  <si>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</si>
  <si>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</si>
  <si>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</si>
  <si>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</si>
  <si>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</si>
  <si>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</si>
  <si>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</si>
  <si>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</si>
  <si>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</si>
  <si>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</si>
  <si>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</si>
  <si>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</si>
  <si>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</si>
  <si>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</si>
  <si>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</si>
  <si>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</si>
  <si>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</si>
  <si>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</si>
  <si>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</si>
  <si>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</si>
  <si>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</si>
  <si>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</si>
  <si>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</si>
  <si>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</si>
  <si>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</si>
  <si>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</si>
  <si>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</si>
  <si>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</si>
  <si>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</si>
  <si>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</si>
  <si>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</si>
  <si>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</si>
  <si>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</si>
  <si>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</si>
  <si>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</si>
  <si>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</si>
  <si>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</si>
  <si>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</si>
  <si>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</si>
  <si>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</si>
  <si>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</si>
  <si>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</si>
  <si>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</si>
  <si>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</si>
  <si>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</si>
  <si>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</si>
  <si>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</si>
  <si>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</si>
  <si>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</si>
  <si>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</si>
  <si>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</si>
  <si>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</si>
  <si>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</si>
  <si>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</si>
  <si>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</si>
  <si>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</si>
  <si>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</si>
  <si>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</si>
  <si>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</si>
  <si>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</si>
  <si>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</si>
  <si>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</si>
  <si>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</si>
  <si>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</si>
  <si>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</si>
  <si>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</si>
  <si>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</si>
  <si>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</si>
  <si>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</si>
  <si>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</si>
  <si>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</si>
  <si>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</si>
  <si>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</si>
  <si>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</si>
  <si>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</si>
  <si>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</si>
  <si>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</si>
  <si>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</si>
  <si>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</si>
  <si>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</si>
  <si>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</si>
  <si>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</si>
  <si>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</si>
  <si>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</si>
  <si>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</si>
  <si>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</si>
  <si>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</si>
  <si>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</si>
  <si>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</si>
  <si>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</si>
  <si>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</si>
  <si>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</si>
  <si>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</si>
  <si>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</si>
  <si>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</si>
  <si>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</si>
  <si>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</si>
  <si>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</si>
  <si>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</si>
  <si>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</si>
  <si>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</si>
  <si>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</si>
  <si>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</si>
  <si>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</si>
  <si>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</si>
  <si>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</si>
  <si>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</si>
  <si>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</si>
  <si>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</si>
  <si>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</si>
  <si>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</si>
  <si>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</si>
  <si>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</si>
  <si>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</si>
  <si>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</si>
  <si>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</si>
  <si>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</si>
  <si>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</si>
  <si>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</si>
  <si>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</si>
  <si>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</si>
  <si>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</si>
  <si>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</si>
  <si>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</si>
  <si>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</si>
  <si>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</si>
  <si>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</si>
  <si>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</si>
  <si>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</si>
  <si>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</si>
  <si>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</si>
  <si>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</si>
  <si>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</si>
  <si>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</si>
  <si>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</si>
  <si>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</si>
  <si>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</si>
  <si>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</si>
  <si>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</si>
  <si>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</si>
  <si>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</si>
  <si>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</si>
  <si>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</si>
  <si>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</si>
  <si>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</si>
  <si>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</si>
  <si>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</si>
  <si>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</si>
  <si>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</si>
  <si>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</si>
  <si>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</si>
  <si>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</si>
  <si>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</si>
  <si>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</si>
  <si>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</si>
  <si>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</si>
  <si>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</si>
  <si>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</si>
  <si>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</si>
  <si>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</si>
  <si>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</si>
  <si>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</si>
  <si>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</si>
  <si>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</si>
  <si>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</si>
  <si>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</si>
  <si>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</si>
  <si>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</si>
  <si>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</si>
  <si>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</si>
  <si>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</si>
  <si>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</si>
  <si>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</si>
  <si>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</si>
  <si>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</si>
  <si>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</si>
  <si>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</si>
  <si>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</si>
  <si>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</si>
  <si>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</si>
  <si>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</si>
  <si>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</si>
  <si>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</si>
  <si>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</si>
  <si>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</si>
  <si>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</si>
  <si>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</si>
  <si>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</si>
  <si>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</si>
  <si>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</si>
  <si>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</si>
  <si>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</si>
  <si>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</si>
  <si>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</si>
  <si>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</si>
  <si>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</si>
  <si>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</si>
  <si>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</si>
  <si>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</si>
  <si>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</si>
  <si>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</si>
  <si>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</si>
  <si>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</si>
  <si>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</si>
  <si>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</si>
  <si>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</si>
  <si>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</si>
  <si>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</si>
  <si>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</si>
  <si>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</si>
  <si>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</si>
  <si>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</si>
  <si>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</si>
  <si>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</si>
  <si>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</si>
  <si>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</si>
  <si>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</si>
  <si>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</si>
  <si>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</si>
  <si>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</si>
  <si>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</si>
  <si>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</si>
  <si>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</si>
  <si>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</si>
  <si>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</si>
  <si>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</si>
  <si>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</si>
  <si>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</si>
  <si>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</si>
  <si>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</si>
  <si>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</si>
  <si>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</si>
  <si>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</si>
  <si>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</si>
  <si>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</si>
  <si>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</si>
  <si>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</si>
  <si>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</si>
  <si>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</si>
  <si>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</si>
  <si>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</si>
  <si>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</si>
  <si>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</si>
  <si>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</si>
  <si>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</si>
  <si>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</si>
  <si>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</si>
  <si>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</si>
  <si>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</si>
  <si>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</si>
  <si>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</si>
  <si>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</si>
  <si>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</si>
  <si>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</si>
  <si>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</si>
  <si>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</si>
  <si>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</si>
  <si>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</si>
  <si>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</si>
  <si>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</si>
  <si>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</si>
  <si>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</si>
  <si>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</si>
  <si>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</si>
  <si>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</si>
  <si>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</si>
  <si>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</si>
  <si>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</si>
  <si>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</si>
  <si>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</si>
  <si>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</si>
  <si>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</si>
  <si>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</si>
  <si>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</si>
  <si>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</si>
  <si>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</si>
  <si>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</si>
  <si>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</si>
  <si>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</si>
  <si>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</si>
  <si>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</si>
  <si>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</si>
  <si>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</si>
  <si>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</si>
  <si>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</si>
  <si>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</si>
  <si>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</si>
  <si>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</si>
  <si>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</si>
  <si>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</si>
  <si>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</si>
  <si>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</si>
  <si>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</si>
  <si>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</si>
  <si>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</si>
  <si>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</si>
  <si>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</si>
  <si>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</si>
  <si>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</si>
  <si>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</si>
  <si>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</si>
  <si>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</si>
  <si>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</si>
  <si>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</si>
  <si>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</si>
  <si>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</si>
  <si>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</si>
  <si>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</si>
  <si>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</si>
  <si>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</si>
  <si>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</si>
  <si>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</si>
  <si>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</si>
  <si>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</si>
  <si>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</si>
  <si>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</si>
  <si>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</si>
  <si>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</si>
  <si>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</si>
  <si>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</si>
  <si>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</si>
  <si>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</si>
  <si>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</si>
  <si>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</si>
  <si>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</si>
  <si>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</si>
  <si>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</si>
  <si>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</si>
  <si>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</si>
  <si>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</si>
  <si>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</si>
  <si>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</si>
  <si>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</si>
  <si>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</si>
  <si>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</si>
  <si>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</si>
  <si>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</si>
  <si>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</si>
  <si>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</si>
  <si>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</si>
  <si>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</si>
  <si>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</si>
  <si>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</si>
  <si>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</si>
  <si>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</si>
  <si>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</si>
  <si>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</si>
  <si>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</si>
  <si>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</si>
  <si>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</si>
  <si>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</si>
  <si>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</si>
  <si>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</si>
  <si>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</si>
  <si>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</si>
  <si>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</si>
  <si>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</si>
  <si>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</si>
  <si>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</si>
  <si>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</si>
  <si>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</si>
  <si>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</si>
  <si>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</si>
  <si>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</si>
  <si>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</si>
  <si>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</si>
  <si>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</si>
  <si>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</si>
  <si>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</si>
  <si>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</si>
  <si>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</si>
  <si>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</si>
  <si>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</si>
  <si>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</si>
  <si>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</si>
  <si>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</si>
  <si>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</si>
  <si>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</si>
  <si>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</si>
  <si>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</si>
  <si>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</si>
  <si>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</si>
  <si>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</si>
  <si>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</si>
  <si>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</si>
  <si>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</si>
  <si>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</si>
  <si>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</si>
  <si>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</si>
  <si>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</si>
  <si>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</si>
  <si>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</si>
  <si>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</si>
  <si>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</si>
  <si>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</si>
  <si>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</si>
  <si>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</si>
  <si>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</si>
  <si>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</si>
  <si>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</si>
  <si>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</si>
  <si>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</si>
  <si>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</si>
  <si>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</si>
  <si>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</si>
  <si>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</si>
  <si>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</si>
  <si>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</si>
  <si>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</si>
  <si>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</si>
  <si>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</si>
  <si>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</si>
  <si>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</si>
  <si>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</si>
  <si>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</si>
  <si>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</si>
  <si>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</si>
  <si>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</si>
  <si>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</si>
  <si>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</si>
  <si>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</si>
  <si>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</si>
  <si>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</si>
  <si>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</si>
  <si>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</si>
  <si>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</si>
  <si>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</si>
  <si>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</si>
  <si>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</si>
  <si>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</si>
  <si>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</si>
  <si>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</si>
  <si>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</si>
  <si>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</si>
  <si>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</si>
  <si>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</si>
  <si>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</si>
  <si>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</si>
  <si>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</si>
  <si>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</si>
  <si>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</si>
  <si>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</si>
  <si>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</si>
  <si>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</si>
  <si>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</si>
  <si>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</si>
  <si>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</si>
  <si>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</si>
  <si>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</si>
  <si>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</si>
  <si>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</si>
  <si>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</si>
  <si>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</si>
  <si>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</si>
  <si>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</si>
  <si>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</si>
  <si>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</si>
  <si>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</si>
  <si>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</si>
  <si>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</si>
  <si>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</si>
  <si>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</si>
  <si>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</si>
  <si>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</si>
  <si>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</si>
  <si>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</si>
  <si>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</si>
  <si>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</si>
  <si>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</si>
  <si>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</si>
  <si>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</si>
  <si>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</si>
  <si>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</si>
  <si>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</si>
  <si>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</si>
  <si>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</si>
  <si>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</si>
  <si>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</si>
  <si>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</si>
  <si>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</si>
  <si>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</si>
  <si>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</si>
  <si>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</si>
  <si>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</si>
  <si>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</si>
  <si>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</si>
  <si>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</si>
  <si>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</si>
  <si>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</si>
  <si>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</si>
  <si>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</si>
  <si>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</si>
  <si>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</si>
  <si>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</si>
  <si>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</si>
  <si>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</si>
  <si>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</si>
  <si>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</si>
  <si>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</si>
  <si>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</si>
  <si>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</si>
  <si>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</si>
  <si>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</si>
  <si>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</si>
  <si>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</si>
  <si>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</si>
  <si>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</si>
  <si>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</si>
  <si>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</si>
  <si>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</si>
  <si>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</si>
  <si>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</si>
  <si>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</si>
  <si>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</si>
  <si>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</si>
  <si>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</si>
  <si>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</si>
  <si>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</si>
  <si>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</si>
  <si>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</si>
  <si>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</si>
  <si>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</si>
  <si>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</si>
  <si>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</si>
  <si>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</si>
  <si>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</si>
  <si>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</si>
  <si>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</si>
  <si>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</si>
  <si>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</si>
  <si>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</si>
  <si>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</si>
  <si>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</si>
  <si>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</si>
  <si>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</si>
  <si>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</si>
  <si>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</si>
  <si>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</si>
  <si>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</si>
  <si>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</si>
  <si>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</si>
  <si>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</si>
  <si>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</si>
  <si>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</si>
  <si>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</si>
  <si>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</si>
  <si>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</si>
  <si>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</si>
  <si>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</si>
  <si>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</si>
  <si>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</si>
  <si>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</si>
  <si>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</si>
  <si>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</si>
  <si>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</si>
  <si>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</si>
  <si>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</si>
  <si>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</si>
  <si>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</si>
  <si>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</si>
  <si>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</si>
  <si>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</si>
  <si>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</si>
  <si>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</si>
  <si>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</si>
  <si>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</si>
  <si>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</si>
  <si>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</si>
  <si>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</si>
  <si>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</si>
  <si>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</si>
  <si>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</si>
  <si>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</si>
  <si>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</si>
  <si>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</si>
  <si>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</si>
  <si>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</si>
  <si>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</si>
  <si>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</si>
  <si>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</si>
  <si>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</si>
  <si>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</si>
  <si>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</si>
  <si>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</si>
  <si>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</si>
  <si>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</si>
  <si>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</si>
  <si>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</si>
  <si>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</si>
  <si>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</si>
  <si>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</si>
  <si>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</si>
  <si>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</si>
  <si>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</si>
  <si>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</si>
  <si>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</si>
  <si>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</si>
  <si>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</si>
  <si>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</si>
  <si>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</si>
  <si>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</si>
  <si>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</si>
  <si>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</si>
  <si>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</si>
  <si>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</si>
  <si>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</si>
  <si>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</si>
  <si>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</si>
  <si>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</si>
  <si>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</si>
  <si>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</si>
  <si>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</si>
  <si>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</si>
  <si>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</si>
  <si>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</si>
  <si>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</si>
  <si>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</si>
  <si>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</si>
  <si>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</si>
  <si>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</si>
  <si>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</si>
  <si>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</si>
  <si>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</si>
  <si>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</si>
  <si>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</si>
  <si>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</si>
  <si>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</si>
  <si>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</si>
  <si>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</si>
  <si>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</si>
  <si>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</si>
  <si>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</si>
  <si>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</si>
  <si>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</si>
  <si>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</si>
  <si>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</si>
  <si>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</si>
  <si>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</si>
  <si>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</si>
  <si>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</si>
  <si>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</si>
  <si>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</si>
  <si>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</si>
  <si>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</si>
  <si>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</si>
  <si>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</si>
  <si>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</si>
  <si>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</si>
  <si>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</si>
  <si>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</si>
  <si>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</si>
  <si>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</si>
  <si>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</si>
  <si>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</si>
  <si>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</si>
  <si>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</si>
  <si>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</si>
  <si>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</si>
  <si>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</si>
  <si>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</si>
  <si>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</si>
  <si>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</si>
  <si>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</si>
  <si>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</si>
  <si>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</si>
  <si>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</si>
  <si>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</si>
  <si>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</si>
  <si>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</si>
  <si>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</si>
  <si>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</si>
  <si>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</si>
  <si>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</si>
  <si>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</si>
  <si>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</si>
  <si>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</si>
  <si>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</si>
  <si>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</si>
  <si>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</si>
  <si>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</si>
  <si>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</si>
  <si>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</si>
  <si>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</si>
  <si>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</si>
  <si>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</si>
  <si>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</si>
  <si>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</si>
  <si>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</si>
  <si>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</si>
  <si>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</si>
  <si>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</si>
  <si>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</si>
  <si>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</si>
  <si>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</si>
  <si>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</si>
  <si>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</si>
  <si>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</si>
  <si>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</si>
  <si>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</si>
  <si>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</si>
  <si>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</si>
  <si>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</si>
  <si>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</si>
  <si>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</si>
  <si>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</si>
  <si>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</si>
  <si>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</si>
  <si>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</si>
  <si>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</si>
  <si>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</si>
  <si>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</si>
  <si>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</si>
  <si>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</si>
  <si>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</si>
  <si>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</si>
  <si>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</si>
  <si>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</si>
  <si>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</si>
  <si>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</si>
  <si>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</si>
  <si>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</si>
  <si>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</si>
  <si>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</si>
  <si>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</si>
  <si>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</si>
  <si>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</si>
  <si>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</si>
  <si>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</si>
  <si>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</si>
  <si>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</si>
  <si>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</si>
  <si>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</si>
  <si>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</si>
  <si>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</si>
  <si>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</si>
  <si>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</si>
  <si>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</si>
  <si>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</si>
  <si>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</si>
  <si>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</si>
  <si>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</si>
  <si>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</si>
  <si>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</si>
  <si>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</si>
  <si>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</si>
  <si>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</si>
  <si>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</si>
  <si>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</si>
  <si>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</si>
  <si>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</si>
  <si>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</si>
  <si>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</si>
  <si>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</si>
  <si>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</si>
  <si>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</si>
  <si>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</si>
  <si>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</si>
  <si>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</si>
  <si>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</si>
  <si>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</si>
  <si>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</si>
  <si>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</si>
  <si>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</si>
  <si>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</si>
  <si>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</si>
  <si>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</si>
  <si>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</si>
  <si>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</si>
  <si>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</si>
  <si>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</si>
  <si>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</si>
  <si>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</si>
  <si>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</si>
  <si>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</si>
  <si>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</si>
  <si>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</si>
  <si>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</si>
  <si>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</si>
  <si>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</si>
  <si>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</si>
  <si>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</si>
  <si>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</si>
  <si>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</si>
  <si>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</si>
  <si>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</si>
  <si>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</si>
  <si>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</si>
  <si>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</si>
  <si>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</si>
  <si>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</si>
  <si>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</si>
  <si>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</si>
  <si>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</si>
  <si>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</si>
  <si>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</si>
  <si>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</si>
  <si>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</si>
  <si>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</si>
  <si>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</si>
  <si>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</si>
  <si>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</si>
  <si>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</si>
  <si>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</si>
  <si>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</si>
  <si>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</si>
  <si>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</si>
  <si>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</si>
  <si>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</si>
  <si>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</si>
  <si>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</si>
  <si>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</si>
  <si>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</si>
  <si>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</si>
  <si>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</si>
  <si>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</si>
  <si>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</si>
  <si>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</si>
  <si>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</si>
  <si>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</si>
  <si>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</si>
  <si>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</si>
  <si>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</si>
  <si>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</si>
  <si>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</si>
  <si>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</si>
  <si>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</si>
  <si>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</si>
  <si>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</si>
  <si>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</si>
  <si>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</si>
  <si>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</si>
  <si>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</si>
  <si>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</si>
  <si>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</si>
  <si>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</si>
  <si>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</si>
  <si>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</si>
  <si>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</si>
  <si>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</si>
  <si>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</si>
  <si>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</si>
  <si>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</si>
  <si>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</si>
  <si>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</si>
  <si>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</si>
  <si>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</si>
  <si>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</si>
  <si>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</si>
  <si>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</si>
  <si>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</si>
  <si>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</si>
  <si>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</si>
  <si>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</si>
  <si>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</si>
  <si>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</si>
  <si>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</si>
  <si>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</si>
  <si>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</si>
  <si>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</si>
  <si>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</si>
  <si>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</si>
  <si>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</si>
  <si>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</si>
  <si>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</si>
  <si>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</si>
  <si>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</si>
  <si>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</si>
  <si>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</si>
  <si>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</si>
  <si>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</si>
  <si>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</si>
  <si>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</si>
  <si>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</si>
  <si>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</si>
  <si>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</si>
  <si>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</si>
  <si>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</si>
  <si>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</si>
  <si>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</si>
  <si>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</si>
  <si>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</si>
  <si>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</si>
  <si>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</si>
  <si>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</si>
  <si>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</si>
  <si>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</si>
  <si>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</si>
  <si>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</si>
  <si>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</si>
  <si>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</si>
  <si>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</si>
  <si>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</si>
  <si>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</si>
  <si>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</si>
  <si>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</si>
  <si>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</si>
  <si>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</si>
  <si>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</si>
  <si>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</si>
  <si>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</si>
  <si>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</si>
  <si>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</si>
  <si>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</si>
  <si>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</si>
  <si>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</si>
  <si>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</si>
  <si>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</si>
  <si>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</si>
  <si>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</si>
  <si>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</si>
  <si>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</si>
  <si>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</si>
  <si>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</si>
  <si>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</si>
  <si>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</si>
  <si>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</si>
  <si>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</si>
  <si>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</si>
  <si>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</si>
  <si>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</si>
  <si>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</si>
  <si>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</si>
  <si>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</si>
  <si>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</si>
  <si>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</si>
  <si>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</si>
  <si>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</si>
  <si>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</si>
  <si>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</si>
  <si>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</si>
  <si>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</si>
  <si>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</si>
  <si>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</si>
  <si>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</si>
  <si>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</si>
  <si>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</si>
  <si>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</si>
  <si>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</si>
  <si>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</si>
  <si>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</si>
  <si>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</si>
  <si>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</si>
  <si>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</si>
  <si>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</si>
  <si>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</si>
  <si>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</si>
  <si>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</si>
  <si>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</si>
  <si>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</si>
  <si>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</si>
  <si>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</si>
  <si>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</si>
  <si>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</si>
  <si>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</si>
  <si>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</si>
  <si>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</si>
  <si>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</si>
  <si>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</si>
  <si>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</si>
  <si>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</si>
  <si>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</si>
  <si>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</si>
  <si>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</si>
  <si>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</si>
  <si>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</si>
  <si>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</si>
  <si>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</si>
  <si>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</si>
  <si>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</si>
  <si>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</si>
  <si>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</si>
  <si>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</si>
  <si>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</si>
  <si>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</si>
  <si>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</si>
  <si>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</si>
  <si>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</si>
  <si>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</si>
  <si>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</si>
  <si>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</si>
  <si>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</si>
  <si>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</si>
  <si>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</si>
  <si>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</si>
  <si>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</si>
  <si>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</si>
  <si>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</si>
  <si>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</si>
  <si>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</si>
  <si>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</si>
  <si>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</si>
  <si>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</si>
  <si>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</si>
  <si>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</si>
  <si>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</si>
  <si>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</si>
  <si>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</si>
  <si>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</si>
  <si>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</si>
  <si>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</si>
  <si>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</si>
  <si>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</si>
  <si>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</si>
  <si>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</si>
  <si>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</si>
  <si>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</si>
  <si>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</si>
  <si>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</si>
  <si>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</si>
  <si>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</si>
  <si>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</si>
  <si>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</si>
  <si>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</si>
  <si>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</si>
  <si>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</si>
  <si>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</si>
  <si>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</si>
  <si>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</si>
  <si>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</si>
  <si>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</si>
  <si>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</si>
  <si>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</si>
  <si>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</si>
  <si>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</si>
  <si>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</si>
  <si>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</si>
  <si>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</si>
  <si>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</si>
  <si>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</si>
  <si>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</si>
  <si>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</si>
  <si>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</si>
  <si>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</si>
  <si>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</si>
  <si>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</si>
  <si>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</si>
  <si>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</si>
  <si>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</si>
  <si>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</si>
  <si>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</si>
  <si>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</si>
  <si>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</si>
  <si>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</si>
  <si>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</si>
  <si>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</si>
  <si>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</si>
  <si>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</si>
  <si>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</si>
  <si>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</si>
  <si>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</si>
  <si>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</si>
  <si>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</si>
  <si>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</si>
  <si>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</si>
  <si>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</si>
  <si>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</si>
  <si>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</si>
  <si>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</si>
  <si>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</si>
  <si>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</si>
  <si>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</si>
  <si>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</si>
  <si>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</si>
  <si>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</si>
  <si>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</si>
  <si>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</si>
  <si>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</si>
  <si>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</si>
  <si>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</si>
  <si>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</si>
  <si>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</si>
  <si>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</si>
  <si>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</si>
  <si>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</si>
  <si>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</si>
  <si>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</si>
  <si>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</si>
  <si>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</si>
  <si>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</si>
  <si>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</si>
  <si>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</si>
  <si>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</si>
  <si>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</si>
  <si>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</si>
  <si>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</si>
  <si>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</si>
  <si>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</si>
  <si>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</si>
  <si>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</si>
  <si>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</si>
  <si>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</si>
  <si>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</si>
  <si>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</si>
  <si>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</si>
  <si>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</si>
  <si>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</si>
  <si>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</si>
  <si>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</si>
  <si>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</si>
  <si>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</si>
  <si>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</si>
  <si>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</si>
  <si>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</si>
  <si>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</si>
  <si>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</si>
  <si>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</si>
  <si>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</si>
  <si>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</si>
  <si>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</si>
  <si>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</si>
  <si>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</si>
  <si>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</si>
  <si>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</si>
  <si>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</si>
  <si>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</si>
  <si>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</si>
  <si>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</si>
  <si>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</si>
  <si>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</si>
  <si>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</si>
  <si>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</si>
  <si>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</si>
  <si>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</si>
  <si>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</si>
  <si>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</si>
  <si>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</si>
  <si>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</si>
  <si>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</si>
  <si>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</si>
  <si>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</si>
  <si>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</si>
  <si>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</si>
  <si>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</si>
  <si>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</si>
  <si>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</si>
  <si>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</si>
  <si>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</si>
  <si>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</si>
  <si>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</si>
  <si>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</si>
  <si>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</si>
  <si>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</si>
  <si>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</si>
  <si>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</si>
  <si>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</si>
  <si>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</si>
  <si>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</si>
  <si>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</si>
  <si>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</si>
  <si>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</si>
  <si>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</si>
  <si>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</si>
  <si>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</si>
  <si>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</si>
  <si>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</si>
  <si>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</si>
  <si>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</si>
  <si>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</si>
  <si>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</si>
  <si>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</si>
  <si>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</si>
  <si>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</si>
  <si>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</si>
  <si>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</si>
  <si>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</si>
  <si>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</si>
  <si>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</si>
  <si>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</si>
  <si>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</si>
  <si>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</si>
  <si>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</si>
  <si>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</si>
  <si>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</si>
  <si>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</si>
  <si>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</si>
  <si>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</si>
  <si>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</si>
  <si>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</si>
  <si>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</si>
  <si>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</si>
  <si>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</si>
  <si>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</si>
  <si>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</si>
  <si>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</si>
  <si>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</si>
  <si>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</si>
  <si>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</si>
  <si>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</si>
  <si>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</si>
  <si>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</si>
  <si>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</si>
  <si>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</si>
  <si>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</si>
  <si>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</si>
  <si>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</si>
  <si>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</si>
  <si>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</si>
  <si>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</si>
  <si>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</si>
  <si>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</si>
  <si>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</si>
  <si>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</si>
  <si>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</si>
  <si>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</si>
  <si>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</si>
  <si>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</si>
  <si>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</si>
  <si>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</si>
  <si>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</si>
  <si>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</si>
  <si>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</si>
  <si>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</si>
  <si>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</si>
  <si>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</si>
  <si>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</si>
  <si>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</si>
  <si>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</si>
  <si>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</si>
  <si>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</si>
  <si>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</si>
  <si>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</si>
  <si>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</si>
  <si>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</si>
  <si>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</si>
  <si>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</si>
  <si>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</si>
  <si>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</si>
  <si>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</si>
  <si>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</si>
  <si>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</si>
  <si>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</si>
  <si>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</si>
  <si>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</si>
  <si>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</si>
  <si>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</si>
  <si>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</si>
  <si>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</si>
  <si>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</si>
  <si>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</si>
  <si>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</si>
  <si>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</si>
  <si>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</si>
  <si>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</si>
  <si>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</si>
  <si>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</si>
  <si>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</si>
  <si>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</si>
  <si>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</si>
  <si>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</si>
  <si>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</si>
  <si>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</si>
  <si>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</si>
  <si>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</si>
  <si>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</si>
  <si>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</si>
  <si>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</si>
  <si>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</si>
  <si>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</si>
  <si>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</si>
  <si>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</si>
  <si>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</si>
  <si>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</si>
  <si>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</si>
  <si>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</si>
  <si>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</si>
  <si>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</si>
  <si>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</si>
  <si>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</si>
  <si>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</si>
  <si>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</si>
  <si>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</si>
  <si>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</si>
  <si>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</si>
  <si>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</si>
  <si>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</si>
  <si>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</si>
  <si>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</si>
  <si>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</si>
  <si>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</si>
  <si>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</si>
  <si>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</si>
  <si>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</si>
  <si>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</si>
  <si>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</si>
  <si>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</si>
  <si>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</si>
  <si>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</si>
  <si>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</si>
  <si>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</si>
  <si>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</si>
  <si>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</si>
  <si>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</si>
  <si>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</si>
  <si>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</si>
  <si>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</si>
  <si>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</si>
  <si>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</si>
  <si>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</si>
  <si>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</si>
  <si>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</si>
  <si>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</si>
  <si>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</si>
  <si>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</si>
  <si>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</si>
  <si>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</si>
  <si>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</si>
  <si>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</si>
  <si>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</si>
  <si>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</si>
  <si>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</si>
  <si>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</si>
  <si>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</si>
  <si>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</si>
  <si>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</si>
  <si>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</si>
  <si>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</si>
  <si>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</si>
  <si>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</si>
  <si>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</si>
  <si>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</si>
  <si>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</si>
  <si>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</si>
  <si>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</si>
  <si>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</si>
  <si>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</si>
  <si>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</si>
  <si>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</si>
  <si>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</si>
  <si>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</si>
  <si>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</si>
  <si>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</si>
  <si>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</si>
  <si>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</si>
  <si>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</si>
  <si>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</si>
  <si>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</si>
  <si>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</si>
  <si>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</si>
  <si>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</si>
  <si>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</si>
  <si>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</si>
  <si>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</si>
  <si>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</si>
  <si>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</si>
  <si>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</si>
  <si>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</si>
  <si>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</si>
  <si>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</si>
  <si>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</si>
  <si>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</si>
  <si>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</si>
  <si>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</si>
  <si>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</si>
  <si>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</si>
  <si>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</si>
  <si>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</si>
  <si>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</si>
  <si>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</si>
  <si>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</si>
  <si>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</si>
  <si>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</si>
  <si>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</si>
  <si>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</si>
  <si>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</si>
  <si>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</si>
  <si>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</si>
  <si>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</si>
  <si>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</si>
  <si>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</si>
  <si>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</si>
  <si>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</si>
  <si>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</si>
  <si>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</si>
  <si>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</si>
  <si>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</si>
  <si>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</si>
  <si>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</si>
  <si>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</si>
  <si>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</si>
  <si>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</si>
  <si>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</si>
  <si>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</si>
  <si>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</si>
  <si>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</si>
  <si>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</si>
  <si>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</si>
  <si>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</si>
  <si>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</si>
  <si>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</si>
  <si>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</si>
  <si>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</si>
  <si>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</si>
  <si>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</si>
  <si>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</si>
  <si>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</si>
  <si>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</si>
  <si>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</si>
  <si>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</si>
  <si>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</si>
  <si>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</si>
  <si>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</si>
  <si>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</si>
  <si>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</si>
  <si>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</si>
  <si>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</si>
  <si>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</si>
  <si>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</si>
  <si>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</si>
  <si>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</si>
  <si>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</si>
  <si>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</si>
  <si>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</si>
  <si>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</si>
  <si>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</si>
  <si>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</si>
  <si>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</si>
  <si>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</si>
  <si>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</si>
  <si>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</si>
  <si>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</si>
  <si>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</si>
  <si>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</si>
  <si>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</si>
  <si>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</si>
  <si>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</si>
  <si>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</si>
  <si>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</si>
  <si>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</si>
  <si>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</si>
  <si>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</si>
  <si>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</si>
  <si>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</si>
  <si>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</si>
  <si>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</si>
  <si>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</si>
  <si>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</si>
  <si>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</si>
  <si>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</si>
  <si>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</si>
  <si>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</si>
  <si>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</si>
  <si>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</si>
  <si>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</si>
  <si>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</si>
  <si>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</si>
  <si>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</si>
  <si>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</si>
  <si>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</si>
  <si>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</si>
  <si>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</si>
  <si>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</si>
  <si>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</si>
  <si>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</si>
  <si>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</si>
  <si>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</si>
  <si>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</si>
  <si>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</si>
  <si>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</si>
  <si>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</si>
  <si>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</si>
  <si>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</si>
  <si>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</si>
  <si>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</si>
  <si>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</si>
  <si>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</si>
  <si>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</si>
  <si>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</si>
  <si>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</si>
  <si>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</si>
  <si>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</si>
  <si>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</si>
  <si>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</si>
  <si>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</si>
  <si>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</si>
  <si>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</si>
  <si>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</si>
  <si>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</si>
  <si>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</si>
  <si>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</si>
  <si>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</si>
  <si>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</si>
  <si>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</si>
  <si>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</si>
  <si>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</si>
  <si>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</si>
  <si>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</si>
  <si>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</si>
  <si>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</si>
  <si>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</si>
  <si>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</si>
  <si>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</si>
  <si>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</si>
  <si>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</si>
  <si>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</si>
  <si>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</si>
  <si>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</si>
  <si>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</si>
  <si>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</si>
  <si>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</si>
  <si>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</si>
  <si>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</si>
  <si>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</si>
  <si>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</si>
  <si>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</si>
  <si>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</si>
  <si>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</si>
  <si>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</si>
  <si>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</si>
  <si>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</si>
  <si>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</si>
  <si>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</si>
  <si>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</si>
  <si>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</si>
  <si>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</si>
  <si>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</si>
  <si>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</si>
  <si>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</si>
  <si>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</si>
  <si>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</si>
  <si>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</si>
  <si>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</si>
  <si>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</si>
  <si>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</si>
  <si>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</si>
  <si>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</si>
  <si>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</si>
  <si>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</si>
  <si>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</si>
  <si>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</si>
  <si>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</si>
  <si>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</si>
  <si>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</si>
  <si>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</si>
  <si>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</si>
  <si>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</si>
  <si>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</si>
  <si>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</si>
  <si>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</si>
  <si>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</si>
  <si>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</si>
  <si>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</si>
  <si>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</si>
  <si>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</si>
  <si>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</si>
  <si>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</si>
  <si>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</si>
  <si>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</si>
  <si>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</si>
  <si>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</si>
  <si>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</si>
  <si>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</si>
  <si>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</si>
  <si>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</si>
  <si>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</si>
  <si>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</si>
  <si>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</si>
  <si>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</si>
  <si>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</si>
  <si>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</si>
  <si>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</si>
  <si>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</si>
  <si>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</si>
  <si>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</si>
  <si>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</si>
  <si>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</si>
  <si>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</si>
  <si>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</si>
  <si>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</si>
  <si>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</si>
  <si>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</si>
  <si>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</si>
  <si>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</si>
  <si>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</si>
  <si>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</si>
  <si>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</si>
  <si>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</si>
  <si>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</si>
  <si>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</si>
  <si>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</si>
  <si>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</si>
  <si>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</si>
  <si>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</si>
  <si>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</si>
  <si>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</si>
  <si>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</si>
  <si>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</si>
  <si>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</si>
  <si>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</si>
  <si>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</si>
  <si>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</si>
  <si>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</si>
  <si>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</si>
  <si>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</si>
  <si>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</si>
  <si>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</si>
  <si>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</si>
  <si>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</si>
  <si>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</si>
  <si>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</si>
  <si>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</si>
  <si>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</si>
  <si>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</si>
  <si>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</si>
  <si>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</si>
  <si>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</si>
  <si>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</si>
  <si>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</si>
  <si>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</si>
  <si>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</si>
  <si>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</si>
  <si>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</si>
  <si>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</si>
  <si>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</si>
  <si>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</si>
  <si>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</si>
  <si>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</si>
  <si>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</si>
  <si>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</si>
  <si>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</si>
  <si>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</si>
  <si>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</si>
  <si>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</si>
  <si>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</si>
  <si>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</si>
  <si>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</si>
  <si>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</si>
  <si>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</si>
  <si>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</si>
  <si>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</si>
  <si>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</si>
  <si>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</si>
  <si>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</si>
  <si>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</si>
  <si>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</si>
  <si>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</si>
  <si>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</si>
  <si>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</si>
  <si>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</si>
  <si>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</si>
  <si>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</si>
  <si>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</si>
  <si>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</si>
  <si>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</si>
  <si>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</si>
  <si>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</si>
  <si>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</si>
  <si>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</si>
  <si>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</si>
  <si>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</si>
  <si>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</si>
  <si>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</si>
  <si>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</si>
  <si>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</si>
  <si>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</si>
  <si>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</si>
  <si>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</si>
  <si>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</si>
  <si>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</si>
  <si>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</si>
  <si>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</si>
  <si>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</si>
  <si>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</si>
  <si>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</si>
  <si>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</si>
  <si>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</si>
  <si>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</si>
  <si>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</si>
  <si>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</si>
  <si>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</si>
  <si>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</si>
  <si>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</si>
  <si>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</si>
  <si>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</si>
  <si>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</si>
  <si>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</si>
  <si>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</si>
  <si>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</si>
  <si>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</si>
  <si>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</si>
  <si>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</si>
  <si>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</si>
  <si>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</si>
  <si>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</si>
  <si>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</si>
  <si>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</si>
  <si>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</si>
  <si>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</si>
  <si>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</si>
  <si>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</si>
  <si>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</si>
  <si>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</si>
  <si>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</si>
  <si>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</si>
  <si>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</si>
  <si>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</si>
  <si>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</si>
  <si>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</si>
  <si>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</si>
  <si>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</si>
  <si>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</si>
  <si>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</si>
  <si>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</si>
  <si>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</si>
  <si>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</si>
  <si>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</si>
  <si>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</si>
  <si>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</si>
  <si>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</si>
  <si>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</si>
  <si>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</si>
  <si>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</si>
  <si>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</si>
  <si>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</si>
  <si>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</si>
  <si>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</si>
  <si>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</si>
  <si>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</si>
  <si>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</si>
  <si>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</si>
  <si>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</si>
  <si>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</si>
  <si>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</si>
  <si>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</si>
  <si>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</si>
  <si>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</si>
  <si>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</si>
  <si>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</si>
  <si>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</si>
  <si>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</si>
  <si>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</si>
  <si>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</si>
  <si>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</si>
  <si>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</si>
  <si>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</si>
  <si>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</si>
  <si>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</si>
  <si>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</si>
  <si>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</si>
  <si>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</si>
  <si>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</si>
  <si>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</si>
  <si>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</si>
  <si>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</si>
  <si>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</si>
  <si>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</si>
  <si>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</si>
  <si>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</si>
  <si>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</si>
  <si>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</si>
  <si>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</si>
  <si>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</si>
  <si>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</si>
  <si>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</si>
  <si>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</si>
  <si>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</si>
  <si>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</si>
  <si>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</si>
  <si>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</si>
  <si>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</si>
  <si>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</si>
  <si>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</si>
  <si>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</si>
  <si>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</si>
  <si>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</si>
  <si>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</si>
  <si>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</si>
  <si>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</si>
  <si>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</si>
  <si>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</si>
  <si>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</si>
  <si>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</si>
  <si>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</si>
  <si>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</si>
  <si>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</si>
  <si>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</si>
  <si>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</si>
  <si>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</si>
  <si>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</si>
  <si>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</si>
  <si>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</si>
  <si>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</si>
  <si>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</si>
  <si>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</si>
  <si>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</si>
  <si>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</si>
  <si>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</si>
  <si>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</si>
  <si>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</si>
  <si>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</si>
  <si>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</si>
  <si>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</si>
  <si>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</si>
  <si>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</si>
  <si>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</si>
  <si>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</si>
  <si>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</si>
  <si>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</si>
  <si>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</si>
  <si>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</si>
  <si>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</si>
  <si>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</si>
  <si>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</si>
  <si>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</si>
  <si>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</si>
  <si>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</si>
  <si>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</si>
  <si>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</si>
  <si>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</si>
  <si>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</si>
  <si>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</si>
  <si>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</si>
  <si>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</si>
  <si>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</si>
  <si>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</si>
  <si>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</si>
  <si>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</si>
  <si>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</si>
  <si>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</si>
  <si>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</si>
  <si>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</si>
  <si>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</si>
  <si>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</si>
  <si>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</si>
  <si>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</si>
  <si>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</si>
  <si>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</si>
  <si>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</si>
  <si>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</si>
  <si>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</si>
  <si>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</si>
  <si>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</si>
  <si>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</si>
  <si>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</si>
  <si>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</si>
  <si>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</si>
  <si>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</si>
  <si>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</si>
  <si>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</si>
  <si>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</si>
  <si>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</si>
  <si>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</si>
  <si>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</si>
  <si>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</si>
  <si>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</si>
  <si>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</si>
  <si>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</si>
  <si>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</si>
  <si>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</si>
  <si>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</si>
  <si>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</si>
  <si>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</si>
  <si>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</si>
  <si>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</si>
  <si>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</si>
  <si>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</si>
  <si>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</si>
  <si>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</si>
  <si>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</si>
  <si>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</si>
  <si>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</si>
  <si>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</si>
  <si>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</si>
  <si>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</si>
  <si>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</si>
  <si>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</si>
  <si>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</si>
  <si>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</si>
  <si>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</si>
  <si>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</si>
  <si>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</si>
  <si>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</si>
  <si>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</si>
  <si>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</si>
  <si>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</si>
  <si>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</si>
  <si>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</si>
  <si>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</si>
  <si>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</si>
  <si>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</si>
  <si>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</si>
  <si>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</si>
  <si>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</si>
  <si>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</si>
  <si>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</si>
  <si>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</si>
  <si>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</si>
  <si>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</si>
  <si>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</si>
  <si>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</si>
  <si>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</si>
  <si>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</si>
  <si>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</si>
  <si>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</si>
  <si>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</si>
  <si>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</si>
  <si>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</si>
  <si>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</si>
  <si>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</si>
  <si>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</si>
  <si>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</si>
  <si>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</si>
  <si>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</si>
  <si>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</si>
  <si>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</si>
  <si>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</si>
  <si>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</si>
  <si>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</si>
  <si>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</si>
  <si>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</si>
  <si>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</si>
  <si>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</si>
  <si>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</si>
  <si>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</si>
  <si>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</si>
  <si>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</si>
  <si>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</si>
  <si>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</si>
  <si>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</si>
  <si>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</si>
  <si>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</si>
  <si>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</si>
  <si>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</si>
  <si>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</si>
  <si>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</si>
  <si>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</si>
  <si>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</si>
  <si>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</si>
  <si>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</si>
  <si>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</si>
  <si>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</si>
  <si>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</si>
  <si>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</si>
  <si>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</si>
  <si>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</si>
  <si>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</si>
  <si>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</si>
  <si>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</si>
  <si>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</si>
  <si>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</si>
  <si>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</si>
  <si>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</si>
  <si>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</si>
  <si>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</si>
  <si>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</si>
  <si>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</si>
  <si>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</si>
  <si>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</si>
  <si>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</si>
  <si>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</si>
  <si>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</si>
  <si>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</si>
  <si>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</si>
  <si>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</si>
  <si>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</si>
  <si>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</si>
  <si>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</si>
  <si>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</si>
  <si>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</si>
  <si>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</si>
  <si>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</si>
  <si>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</si>
  <si>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</si>
  <si>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</si>
  <si>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</si>
  <si>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</si>
  <si>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</si>
  <si>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</si>
  <si>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</si>
  <si>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</si>
  <si>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</si>
  <si>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</si>
  <si>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</si>
  <si>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</si>
  <si>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</si>
  <si>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</si>
  <si>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</si>
  <si>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</si>
  <si>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</si>
  <si>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</si>
  <si>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</si>
  <si>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</si>
  <si>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</si>
  <si>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</si>
  <si>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</si>
  <si>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</si>
  <si>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</si>
  <si>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</si>
  <si>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</si>
  <si>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</si>
  <si>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</si>
  <si>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</si>
  <si>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</si>
  <si>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</si>
  <si>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</si>
  <si>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</si>
  <si>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</si>
  <si>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</si>
  <si>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</si>
  <si>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</si>
  <si>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</si>
  <si>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</si>
  <si>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</si>
  <si>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</si>
  <si>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</si>
  <si>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</si>
  <si>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</si>
  <si>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</si>
  <si>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</si>
  <si>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</si>
  <si>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</si>
  <si>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</si>
  <si>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</si>
  <si>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</si>
  <si>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</si>
  <si>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</si>
  <si>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</si>
  <si>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</si>
  <si>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</si>
  <si>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</si>
  <si>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</si>
  <si>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</si>
  <si>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</si>
  <si>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</si>
  <si>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</si>
  <si>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</si>
  <si>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</si>
  <si>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</si>
  <si>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</si>
  <si>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</si>
  <si>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</si>
  <si>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</si>
  <si>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</si>
  <si>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</si>
  <si>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</si>
  <si>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</si>
  <si>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</si>
  <si>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</si>
  <si>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</si>
  <si>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</si>
  <si>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</si>
  <si>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</si>
  <si>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</si>
  <si>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</si>
  <si>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</si>
  <si>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</si>
  <si>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</si>
  <si>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</si>
  <si>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</si>
  <si>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</si>
  <si>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</si>
  <si>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</si>
  <si>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</si>
  <si>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</si>
  <si>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</si>
  <si>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</si>
  <si>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</si>
  <si>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</si>
  <si>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</si>
  <si>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</si>
  <si>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</si>
  <si>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</si>
  <si>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</si>
  <si>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</si>
  <si>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</si>
  <si>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</si>
  <si>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</si>
  <si>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</si>
  <si>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</si>
  <si>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</si>
  <si>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</si>
  <si>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</si>
  <si>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</si>
  <si>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</si>
  <si>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</si>
  <si>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</si>
  <si>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</si>
  <si>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</si>
  <si>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</si>
  <si>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</si>
  <si>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</si>
  <si>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</si>
  <si>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</si>
  <si>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</si>
  <si>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</si>
  <si>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</si>
  <si>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</si>
  <si>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</si>
  <si>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</si>
  <si>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</si>
  <si>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</si>
  <si>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</si>
  <si>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</si>
  <si>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</si>
  <si>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</si>
  <si>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</si>
  <si>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</si>
  <si>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</si>
  <si>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</si>
  <si>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</si>
  <si>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</si>
  <si>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</si>
  <si>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</si>
  <si>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</si>
  <si>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</si>
  <si>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</si>
  <si>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</si>
  <si>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</si>
  <si>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</si>
  <si>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</si>
  <si>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</si>
  <si>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</si>
  <si>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</si>
  <si>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</si>
  <si>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</si>
  <si>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</si>
  <si>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</si>
  <si>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</si>
  <si>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</si>
  <si>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</si>
  <si>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</si>
  <si>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</si>
  <si>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</si>
  <si>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</si>
  <si>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</si>
  <si>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</si>
  <si>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</si>
  <si>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</si>
  <si>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</si>
  <si>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</si>
  <si>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</si>
  <si>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</si>
  <si>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</si>
  <si>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</si>
  <si>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</si>
  <si>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</si>
  <si>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</si>
  <si>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</si>
  <si>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</si>
  <si>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</si>
  <si>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</si>
  <si>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</si>
  <si>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</si>
  <si>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</si>
  <si>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</si>
  <si>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</si>
  <si>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</si>
  <si>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</si>
  <si>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</si>
  <si>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</si>
  <si>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</si>
  <si>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</si>
  <si>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</si>
  <si>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</si>
  <si>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</si>
  <si>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</si>
  <si>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</si>
  <si>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</si>
  <si>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</si>
  <si>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</si>
  <si>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</si>
  <si>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</si>
  <si>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</si>
  <si>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</si>
  <si>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</si>
  <si>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</si>
  <si>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</si>
  <si>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</si>
  <si>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</si>
  <si>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</si>
  <si>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</si>
  <si>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</si>
  <si>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</si>
  <si>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</si>
  <si>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</si>
  <si>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</si>
  <si>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</si>
  <si>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</si>
  <si>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</si>
  <si>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</si>
  <si>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</si>
  <si>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</si>
  <si>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</si>
  <si>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</si>
  <si>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</si>
  <si>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</si>
  <si>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</si>
  <si>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</si>
  <si>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</si>
  <si>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</si>
  <si>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</si>
  <si>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</si>
  <si>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</si>
  <si>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</si>
  <si>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</si>
  <si>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</si>
  <si>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</si>
  <si>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</si>
  <si>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</si>
  <si>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</si>
  <si>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</si>
  <si>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</si>
  <si>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</si>
  <si>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</si>
  <si>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</si>
  <si>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</si>
  <si>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</si>
  <si>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</si>
  <si>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</si>
  <si>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</si>
  <si>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</si>
  <si>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</si>
  <si>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</si>
  <si>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</si>
  <si>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</si>
  <si>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</si>
  <si>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</si>
  <si>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</si>
  <si>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</si>
  <si>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</si>
  <si>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</si>
  <si>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</si>
  <si>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</si>
  <si>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</si>
  <si>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</si>
  <si>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</si>
  <si>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</si>
  <si>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</si>
  <si>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</si>
  <si>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</si>
  <si>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</si>
  <si>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</si>
  <si>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</si>
  <si>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</si>
  <si>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</si>
  <si>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</si>
  <si>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</si>
  <si>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</si>
  <si>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</si>
  <si>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</si>
  <si>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</si>
  <si>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</si>
  <si>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</si>
  <si>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</si>
  <si>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</si>
  <si>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</si>
  <si>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</si>
  <si>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</si>
  <si>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</si>
  <si>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</si>
  <si>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</si>
  <si>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</si>
  <si>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</si>
  <si>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</si>
  <si>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</si>
  <si>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</si>
  <si>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</si>
  <si>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</si>
  <si>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</si>
  <si>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</si>
  <si>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</si>
  <si>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</si>
  <si>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</si>
  <si>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</si>
  <si>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</si>
  <si>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</si>
  <si>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</si>
  <si>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</si>
  <si>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</si>
  <si>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</si>
  <si>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</si>
  <si>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</si>
  <si>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</si>
  <si>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</si>
  <si>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</si>
  <si>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</si>
  <si>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</si>
  <si>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</si>
  <si>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</si>
  <si>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</si>
  <si>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</si>
  <si>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</si>
  <si>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</si>
  <si>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</si>
  <si>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</si>
  <si>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</si>
  <si>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</si>
  <si>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</si>
  <si>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</si>
  <si>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</si>
  <si>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</si>
  <si>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</si>
  <si>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</si>
  <si>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</si>
  <si>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</si>
  <si>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</si>
  <si>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</si>
  <si>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</si>
  <si>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</si>
  <si>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</si>
  <si>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</si>
  <si>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</si>
  <si>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</si>
  <si>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</si>
  <si>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</si>
  <si>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</si>
  <si>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</si>
  <si>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</si>
  <si>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</si>
  <si>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</si>
  <si>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</si>
  <si>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</si>
  <si>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</si>
  <si>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</si>
  <si>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</si>
  <si>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</si>
  <si>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</si>
  <si>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</si>
  <si>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</si>
  <si>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</si>
  <si>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</si>
  <si>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</si>
  <si>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</si>
  <si>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</si>
  <si>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</si>
  <si>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</si>
  <si>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</si>
  <si>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</si>
  <si>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</si>
  <si>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</si>
  <si>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</si>
  <si>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</si>
  <si>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</si>
  <si>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</si>
  <si>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</si>
  <si>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</si>
  <si>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</si>
  <si>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</si>
  <si>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</si>
  <si>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</si>
  <si>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</si>
  <si>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</si>
  <si>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</si>
  <si>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</si>
  <si>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</si>
  <si>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</si>
  <si>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</si>
  <si>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</si>
  <si>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</si>
  <si>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</si>
  <si>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</si>
  <si>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</si>
  <si>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</si>
  <si>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</si>
  <si>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</si>
  <si>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</si>
  <si>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</si>
  <si>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</si>
  <si>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</si>
  <si>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</si>
  <si>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</si>
  <si>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</si>
  <si>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</si>
  <si>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</si>
  <si>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</si>
  <si>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</si>
  <si>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</si>
  <si>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</si>
  <si>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</si>
  <si>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</si>
  <si>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</si>
  <si>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</si>
  <si>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</si>
  <si>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</si>
  <si>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</si>
  <si>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</si>
  <si>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</si>
  <si>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</si>
  <si>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</si>
  <si>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</si>
  <si>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</si>
  <si>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</si>
  <si>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</si>
  <si>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</si>
  <si>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</si>
  <si>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</si>
  <si>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</si>
  <si>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</si>
  <si>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</si>
  <si>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</si>
  <si>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</si>
  <si>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</si>
  <si>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</si>
  <si>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</si>
  <si>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</si>
  <si>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</si>
  <si>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</si>
  <si>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</si>
  <si>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</si>
  <si>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</si>
  <si>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</si>
  <si>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</si>
  <si>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</si>
  <si>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</si>
  <si>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</si>
  <si>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</si>
  <si>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</si>
  <si>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</si>
  <si>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</si>
  <si>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</si>
  <si>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</si>
  <si>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</si>
  <si>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</si>
  <si>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</si>
  <si>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</si>
  <si>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</si>
  <si>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</si>
  <si>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</si>
  <si>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</si>
  <si>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</si>
  <si>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</si>
  <si>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</si>
  <si>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</si>
  <si>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</si>
  <si>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</si>
  <si>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</si>
  <si>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</si>
  <si>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</si>
  <si>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</si>
  <si>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</si>
  <si>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</si>
  <si>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</si>
  <si>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</si>
  <si>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</si>
  <si>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</si>
  <si>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</si>
  <si>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</si>
  <si>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</si>
  <si>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</si>
  <si>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</si>
  <si>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</si>
  <si>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</si>
  <si>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</si>
  <si>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</si>
  <si>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</si>
  <si>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</si>
  <si>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</si>
  <si>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</si>
  <si>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</si>
  <si>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</si>
  <si>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</si>
  <si>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</si>
  <si>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</si>
  <si>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</si>
  <si>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</si>
  <si>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</si>
  <si>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</si>
  <si>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</si>
  <si>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</si>
  <si>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</si>
  <si>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</si>
  <si>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</si>
  <si>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</si>
  <si>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</si>
  <si>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</si>
  <si>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</si>
  <si>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</si>
  <si>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</si>
  <si>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</si>
  <si>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</si>
  <si>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</si>
  <si>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</si>
  <si>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</si>
  <si>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</si>
  <si>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</si>
  <si>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</si>
  <si>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</si>
  <si>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</si>
  <si>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</si>
  <si>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</si>
  <si>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</si>
  <si>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</si>
  <si>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</si>
  <si>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</si>
  <si>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</si>
  <si>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</si>
  <si>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</si>
  <si>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</si>
  <si>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</si>
  <si>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</si>
  <si>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</si>
  <si>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</si>
  <si>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</si>
  <si>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</si>
  <si>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</si>
  <si>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</si>
  <si>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</si>
  <si>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</si>
  <si>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</si>
  <si>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</si>
  <si>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</si>
  <si>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</si>
  <si>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</si>
  <si>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</si>
  <si>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</si>
  <si>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</si>
  <si>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</si>
  <si>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</si>
  <si>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</si>
  <si>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</si>
  <si>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</si>
  <si>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</si>
  <si>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</si>
  <si>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</si>
  <si>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</si>
  <si>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</si>
  <si>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</si>
  <si>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</si>
  <si>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</si>
  <si>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</si>
  <si>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</si>
  <si>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</si>
  <si>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</si>
  <si>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</si>
  <si>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</si>
  <si>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</si>
  <si>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</si>
  <si>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</si>
  <si>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</si>
  <si>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</si>
  <si>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</si>
  <si>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</si>
  <si>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</si>
  <si>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</si>
  <si>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</si>
  <si>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</si>
  <si>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</si>
  <si>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</si>
  <si>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</si>
  <si>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</si>
  <si>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</si>
  <si>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</si>
  <si>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</si>
  <si>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</si>
  <si>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</si>
  <si>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</si>
  <si>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</si>
  <si>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</si>
  <si>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</si>
  <si>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</si>
  <si>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</si>
  <si>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</si>
  <si>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</si>
  <si>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</si>
  <si>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</si>
  <si>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</si>
  <si>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</si>
  <si>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</si>
  <si>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</si>
  <si>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</si>
  <si>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</si>
  <si>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</si>
  <si>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</si>
  <si>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</si>
  <si>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</si>
  <si>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</si>
  <si>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</si>
  <si>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</si>
  <si>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</si>
  <si>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</si>
  <si>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</si>
  <si>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</si>
  <si>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</si>
  <si>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</si>
  <si>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</si>
  <si>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</si>
  <si>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</si>
  <si>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</si>
  <si>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</si>
  <si>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</si>
  <si>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</si>
  <si>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</si>
  <si>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</si>
  <si>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</si>
  <si>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</si>
  <si>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</si>
  <si>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</si>
  <si>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</si>
  <si>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</si>
  <si>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</si>
  <si>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</si>
  <si>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</si>
  <si>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</si>
  <si>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</si>
  <si>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</si>
  <si>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</si>
  <si>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</si>
  <si>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</si>
  <si>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</si>
  <si>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</si>
  <si>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</si>
  <si>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</si>
  <si>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</si>
  <si>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</si>
  <si>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</si>
  <si>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</si>
  <si>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</si>
  <si>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</si>
  <si>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</si>
  <si>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</si>
  <si>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</si>
  <si>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</si>
  <si>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</si>
  <si>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</si>
  <si>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</si>
  <si>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</si>
  <si>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</si>
  <si>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</si>
  <si>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</si>
  <si>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</si>
  <si>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</si>
  <si>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</si>
  <si>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</si>
  <si>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</si>
  <si>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</si>
  <si>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</si>
  <si>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</si>
  <si>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</si>
  <si>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</si>
  <si>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</si>
  <si>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</si>
  <si>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</si>
  <si>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</si>
  <si>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</si>
  <si>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</si>
  <si>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</si>
  <si>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</si>
  <si>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</si>
  <si>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</si>
  <si>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</si>
  <si>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</si>
  <si>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</si>
  <si>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</si>
  <si>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</si>
  <si>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</si>
  <si>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</si>
  <si>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</si>
  <si>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</si>
  <si>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</si>
  <si>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</si>
  <si>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</si>
  <si>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</si>
  <si>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</si>
  <si>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</si>
  <si>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</si>
  <si>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</si>
  <si>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</si>
  <si>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</si>
  <si>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</si>
  <si>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</si>
  <si>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</si>
  <si>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</si>
  <si>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</si>
  <si>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</si>
  <si>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</si>
  <si>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</si>
  <si>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</si>
  <si>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</si>
  <si>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</si>
  <si>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</si>
  <si>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</si>
  <si>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</si>
  <si>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</si>
  <si>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</si>
  <si>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</si>
  <si>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</si>
  <si>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</si>
  <si>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</si>
  <si>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</si>
  <si>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</si>
  <si>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</si>
  <si>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</si>
  <si>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</si>
  <si>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</si>
  <si>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</si>
  <si>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</si>
  <si>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</si>
  <si>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</si>
  <si>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</si>
  <si>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</si>
  <si>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</si>
  <si>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</si>
  <si>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</si>
  <si>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</si>
  <si>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</si>
  <si>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</si>
  <si>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</si>
  <si>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</si>
  <si>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</si>
  <si>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</si>
  <si>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</si>
  <si>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</si>
  <si>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</si>
  <si>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</si>
  <si>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</si>
  <si>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</si>
  <si>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</si>
  <si>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</si>
  <si>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</si>
  <si>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</si>
  <si>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</si>
  <si>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</si>
  <si>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</si>
  <si>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</si>
  <si>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</si>
  <si>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</si>
  <si>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</si>
  <si>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</si>
  <si>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</si>
  <si>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</si>
  <si>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</si>
  <si>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</si>
  <si>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</si>
  <si>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</si>
  <si>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</si>
  <si>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</si>
  <si>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</si>
  <si>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</si>
  <si>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</si>
  <si>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</si>
  <si>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</si>
  <si>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</si>
  <si>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</si>
  <si>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</si>
  <si>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</si>
  <si>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</si>
  <si>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</si>
  <si>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</si>
  <si>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</si>
  <si>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</si>
  <si>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</si>
  <si>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</si>
  <si>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</si>
  <si>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</si>
  <si>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</si>
  <si>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</si>
  <si>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</si>
  <si>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</si>
  <si>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</si>
  <si>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</si>
  <si>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</si>
  <si>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</si>
  <si>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</si>
  <si>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</si>
  <si>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</si>
  <si>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</si>
  <si>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</si>
  <si>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</si>
  <si>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</si>
  <si>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</si>
  <si>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</si>
  <si>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</si>
  <si>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</si>
  <si>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</si>
  <si>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</si>
  <si>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</si>
  <si>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</si>
  <si>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</si>
  <si>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</si>
  <si>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</si>
  <si>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</si>
  <si>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</si>
  <si>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</si>
  <si>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</si>
  <si>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</si>
  <si>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</si>
  <si>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</si>
  <si>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</si>
  <si>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</si>
  <si>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</si>
  <si>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</si>
  <si>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</si>
  <si>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</si>
  <si>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</si>
  <si>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</si>
  <si>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</si>
  <si>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</si>
  <si>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</si>
  <si>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</si>
  <si>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</si>
  <si>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</si>
  <si>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</si>
  <si>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</si>
  <si>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</si>
  <si>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</si>
  <si>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</si>
  <si>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</si>
  <si>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</si>
  <si>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</si>
  <si>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</si>
  <si>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</si>
  <si>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</si>
  <si>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</si>
  <si>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</si>
  <si>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</si>
  <si>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</si>
  <si>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</si>
  <si>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</si>
  <si>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</si>
  <si>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</si>
  <si>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</si>
  <si>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</si>
  <si>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</si>
  <si>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</si>
  <si>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</si>
  <si>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</si>
  <si>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</si>
  <si>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</si>
  <si>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</si>
  <si>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</si>
  <si>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</si>
  <si>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</si>
  <si>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</si>
  <si>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</si>
  <si>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</si>
  <si>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</si>
  <si>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</si>
  <si>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</si>
  <si>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</si>
  <si>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</si>
  <si>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</si>
  <si>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</si>
  <si>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</si>
  <si>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</si>
  <si>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</si>
  <si>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</si>
  <si>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</si>
  <si>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</si>
  <si>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</si>
  <si>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</si>
  <si>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</si>
  <si>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</si>
  <si>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</si>
  <si>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</si>
  <si>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</si>
  <si>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</si>
  <si>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</si>
  <si>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</si>
  <si>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</si>
  <si>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</si>
  <si>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</si>
  <si>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</si>
  <si>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</si>
  <si>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</si>
  <si>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</si>
  <si>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</si>
  <si>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</si>
  <si>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</si>
  <si>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</si>
  <si>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</si>
  <si>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</si>
  <si>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</si>
  <si>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</si>
  <si>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</si>
  <si>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</si>
  <si>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</si>
  <si>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</si>
  <si>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</si>
  <si>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</si>
  <si>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</si>
  <si>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</si>
  <si>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</si>
  <si>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</si>
  <si>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</si>
  <si>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</si>
  <si>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</si>
  <si>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</si>
  <si>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</si>
  <si>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</si>
  <si>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</si>
  <si>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</si>
  <si>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</si>
  <si>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</si>
  <si>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</si>
  <si>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</si>
  <si>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</si>
  <si>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</si>
  <si>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</si>
  <si>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</si>
  <si>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</si>
  <si>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</si>
  <si>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</si>
  <si>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</si>
  <si>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</si>
  <si>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</si>
  <si>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</si>
  <si>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</si>
  <si>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</si>
  <si>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</si>
  <si>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</si>
  <si>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</si>
  <si>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</si>
  <si>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</si>
  <si>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</si>
  <si>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</si>
  <si>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</si>
  <si>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</si>
  <si>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</si>
  <si>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</si>
  <si>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</si>
  <si>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</si>
  <si>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</si>
  <si>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</si>
  <si>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</si>
  <si>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</si>
  <si>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</si>
  <si>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</si>
  <si>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</si>
  <si>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</si>
  <si>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</si>
  <si>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</si>
  <si>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</si>
  <si>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</si>
  <si>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</si>
  <si>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</si>
  <si>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</si>
  <si>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</si>
  <si>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</si>
  <si>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</si>
  <si>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</si>
  <si>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</si>
  <si>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</si>
  <si>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</si>
  <si>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</si>
  <si>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</si>
  <si>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</si>
  <si>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</si>
  <si>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</si>
  <si>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</si>
  <si>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</si>
  <si>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</si>
  <si>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</si>
  <si>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</si>
  <si>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</si>
  <si>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</si>
  <si>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</si>
  <si>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</si>
  <si>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</si>
  <si>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</si>
  <si>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</si>
  <si>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</si>
  <si>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</si>
  <si>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</si>
  <si>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</si>
  <si>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</si>
  <si>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</si>
  <si>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</si>
  <si>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</si>
  <si>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</si>
  <si>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</si>
  <si>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</si>
  <si>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</si>
  <si>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</si>
  <si>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</si>
  <si>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</si>
  <si>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</si>
  <si>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</si>
  <si>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</si>
  <si>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</si>
  <si>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</si>
  <si>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</si>
  <si>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</si>
  <si>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</si>
  <si>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</si>
  <si>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</si>
  <si>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</si>
  <si>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</si>
  <si>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</si>
  <si>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</si>
  <si>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</si>
  <si>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</si>
  <si>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</si>
  <si>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</si>
  <si>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</si>
  <si>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</si>
  <si>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</si>
  <si>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</si>
  <si>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</si>
  <si>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</si>
  <si>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</si>
  <si>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</si>
  <si>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</si>
  <si>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</si>
  <si>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</si>
  <si>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</si>
  <si>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</si>
  <si>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</si>
  <si>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</si>
  <si>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</si>
  <si>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</si>
  <si>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</si>
  <si>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</si>
  <si>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</si>
  <si>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</si>
  <si>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</si>
  <si>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</si>
  <si>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</si>
  <si>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</si>
  <si>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</si>
  <si>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</si>
  <si>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</si>
  <si>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</si>
  <si>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</si>
  <si>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</si>
  <si>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</si>
  <si>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</si>
  <si>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</si>
  <si>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</si>
  <si>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</si>
  <si>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</si>
  <si>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</si>
  <si>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</si>
  <si>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</si>
  <si>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</si>
  <si>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</si>
  <si>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</si>
  <si>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</si>
  <si>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</si>
  <si>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</si>
  <si>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</si>
  <si>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</si>
  <si>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</si>
  <si>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</si>
  <si>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</si>
  <si>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</si>
  <si>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</si>
  <si>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</si>
  <si>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</si>
  <si>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</si>
  <si>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</si>
  <si>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</si>
  <si>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</si>
  <si>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</si>
  <si>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</si>
  <si>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</si>
  <si>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</si>
  <si>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</si>
  <si>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</si>
  <si>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</si>
  <si>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</si>
  <si>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</si>
  <si>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</si>
  <si>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</si>
  <si>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</si>
  <si>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</si>
  <si>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</si>
  <si>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</si>
  <si>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</si>
  <si>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</si>
  <si>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</si>
  <si>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</si>
  <si>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</si>
  <si>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</si>
  <si>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</si>
  <si>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</si>
  <si>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</si>
  <si>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</si>
  <si>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</si>
  <si>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</si>
  <si>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</si>
  <si>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</si>
  <si>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</si>
  <si>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</si>
  <si>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</si>
  <si>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</si>
  <si>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</si>
  <si>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</si>
  <si>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</si>
  <si>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</si>
  <si>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</si>
  <si>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</si>
  <si>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</si>
  <si>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</si>
  <si>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</si>
  <si>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</si>
  <si>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</si>
  <si>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</si>
  <si>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</si>
  <si>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</si>
  <si>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</si>
  <si>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</si>
  <si>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</si>
  <si>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</si>
  <si>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</si>
  <si>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</si>
  <si>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</si>
  <si>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</si>
  <si>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</si>
  <si>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</si>
  <si>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</si>
  <si>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</si>
  <si>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</si>
  <si>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</si>
  <si>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</si>
  <si>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</si>
  <si>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</si>
  <si>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</si>
  <si>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</si>
  <si>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</si>
  <si>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</si>
  <si>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</si>
  <si>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</si>
  <si>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</si>
  <si>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</si>
  <si>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</si>
  <si>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</si>
  <si>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</si>
  <si>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</si>
  <si>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</si>
  <si>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</si>
  <si>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</si>
  <si>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</si>
  <si>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</si>
  <si>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</si>
  <si>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</si>
  <si>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</si>
  <si>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</si>
  <si>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</si>
  <si>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</si>
  <si>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</si>
  <si>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</si>
  <si>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</si>
  <si>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</si>
  <si>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</si>
  <si>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</si>
  <si>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</si>
  <si>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</si>
  <si>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</si>
  <si>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</si>
  <si>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</si>
  <si>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</si>
  <si>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</si>
  <si>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</si>
  <si>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</si>
  <si>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</si>
  <si>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</si>
  <si>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</si>
  <si>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</si>
  <si>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</si>
  <si>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</si>
  <si>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</si>
  <si>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</si>
  <si>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</si>
  <si>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</si>
  <si>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</si>
  <si>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</si>
  <si>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</si>
  <si>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</si>
  <si>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</si>
  <si>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</si>
  <si>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</si>
  <si>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</si>
  <si>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</si>
  <si>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</si>
  <si>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</si>
  <si>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</si>
  <si>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</si>
  <si>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</si>
  <si>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</si>
  <si>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</si>
  <si>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</si>
  <si>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</si>
  <si>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</si>
  <si>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</si>
  <si>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</si>
  <si>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</si>
  <si>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</si>
  <si>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</si>
  <si>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</si>
  <si>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</si>
  <si>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</si>
  <si>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</si>
  <si>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</si>
  <si>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</si>
  <si>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</si>
  <si>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</si>
  <si>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</si>
  <si>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</si>
  <si>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</si>
  <si>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</si>
  <si>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</si>
  <si>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</si>
  <si>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</si>
  <si>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</si>
  <si>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</si>
  <si>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</si>
  <si>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</si>
  <si>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</si>
  <si>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</si>
  <si>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</si>
  <si>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</si>
  <si>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</si>
  <si>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</si>
  <si>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</si>
  <si>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</si>
  <si>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</si>
  <si>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</si>
  <si>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</si>
  <si>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</si>
  <si>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</si>
  <si>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</si>
  <si>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</si>
  <si>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</si>
  <si>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</si>
  <si>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</si>
  <si>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</si>
  <si>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</si>
  <si>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</si>
  <si>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</si>
  <si>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</si>
  <si>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</si>
  <si>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</si>
  <si>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</si>
  <si>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</si>
  <si>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</si>
  <si>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</si>
  <si>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</si>
  <si>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</si>
  <si>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</si>
  <si>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</si>
  <si>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</si>
  <si>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</si>
  <si>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</si>
  <si>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</si>
  <si>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</si>
  <si>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</si>
  <si>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</si>
  <si>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</si>
  <si>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</si>
  <si>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</si>
  <si>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</si>
  <si>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</si>
  <si>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</si>
  <si>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</si>
  <si>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</si>
  <si>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</si>
  <si>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</si>
  <si>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</si>
  <si>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</si>
  <si>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</si>
  <si>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</si>
  <si>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</si>
  <si>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</si>
  <si>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</si>
  <si>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</si>
  <si>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</si>
  <si>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</si>
  <si>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</si>
  <si>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</si>
  <si>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</si>
  <si>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</si>
  <si>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</si>
  <si>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</si>
  <si>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</si>
  <si>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</si>
  <si>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</si>
  <si>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</si>
  <si>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</si>
  <si>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</si>
  <si>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</si>
  <si>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</si>
  <si>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</si>
  <si>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</si>
  <si>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</si>
  <si>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</si>
  <si>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</si>
  <si>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</si>
  <si>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</si>
  <si>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</si>
  <si>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</si>
  <si>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</si>
  <si>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</si>
  <si>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</si>
  <si>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</si>
  <si>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</si>
  <si>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</si>
  <si>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</si>
  <si>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</si>
  <si>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</si>
  <si>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</si>
  <si>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</si>
  <si>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</si>
  <si>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</si>
  <si>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</si>
  <si>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</si>
  <si>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</si>
  <si>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</si>
  <si>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</si>
  <si>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</si>
  <si>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</si>
  <si>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</si>
  <si>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</si>
  <si>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</si>
  <si>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</si>
  <si>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</si>
  <si>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</si>
  <si>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</si>
  <si>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</si>
  <si>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</si>
  <si>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</si>
  <si>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</si>
  <si>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</si>
  <si>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</si>
  <si>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</si>
  <si>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</si>
  <si>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</si>
  <si>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</si>
  <si>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</si>
  <si>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</si>
  <si>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</si>
  <si>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</si>
  <si>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</si>
  <si>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</si>
  <si>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</si>
  <si>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</si>
  <si>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</si>
  <si>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</si>
  <si>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</si>
  <si>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</si>
  <si>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</si>
  <si>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</si>
  <si>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</si>
  <si>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</si>
  <si>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</si>
  <si>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</si>
  <si>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</si>
  <si>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</si>
  <si>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</si>
  <si>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</si>
  <si>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</si>
  <si>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</si>
  <si>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</si>
  <si>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</si>
  <si>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</si>
  <si>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</si>
  <si>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</si>
  <si>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</si>
  <si>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</si>
  <si>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</si>
  <si>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</si>
  <si>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</si>
  <si>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</si>
  <si>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</si>
  <si>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</si>
  <si>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</si>
  <si>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</si>
  <si>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</si>
  <si>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</si>
  <si>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</si>
  <si>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</si>
  <si>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</si>
  <si>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</si>
  <si>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</si>
  <si>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</si>
  <si>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</si>
  <si>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</si>
  <si>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</si>
  <si>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</si>
  <si>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</si>
  <si>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</si>
  <si>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</si>
  <si>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</si>
  <si>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</si>
  <si>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</si>
  <si>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</si>
  <si>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</si>
  <si>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</si>
  <si>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</si>
  <si>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</si>
  <si>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</si>
  <si>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</si>
  <si>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</si>
  <si>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</si>
  <si>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</si>
  <si>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</si>
  <si>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</si>
  <si>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</si>
  <si>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</si>
  <si>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</si>
  <si>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</si>
  <si>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</si>
  <si>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</si>
  <si>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</si>
  <si>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</si>
  <si>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</si>
  <si>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</si>
  <si>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</si>
  <si>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</si>
  <si>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</si>
  <si>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</si>
  <si>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</si>
  <si>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</si>
  <si>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</si>
  <si>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</si>
  <si>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</si>
  <si>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</si>
  <si>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</si>
  <si>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</si>
  <si>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</si>
  <si>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</si>
  <si>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</si>
  <si>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</si>
  <si>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</si>
  <si>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</si>
  <si>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</si>
  <si>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</si>
  <si>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</si>
  <si>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</si>
  <si>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</si>
  <si>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</si>
  <si>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</si>
  <si>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</si>
  <si>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</si>
  <si>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</si>
  <si>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</si>
  <si>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</si>
  <si>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</si>
  <si>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</si>
  <si>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</si>
  <si>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</si>
  <si>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</si>
  <si>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</si>
  <si>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</si>
  <si>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</si>
  <si>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</si>
  <si>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</si>
  <si>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</si>
  <si>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</si>
  <si>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</si>
  <si>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</si>
  <si>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</si>
  <si>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</si>
  <si>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</si>
  <si>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</si>
  <si>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</si>
  <si>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</si>
  <si>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</si>
  <si>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</si>
  <si>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</si>
  <si>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</si>
  <si>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</si>
  <si>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</si>
  <si>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</si>
  <si>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</si>
  <si>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</si>
  <si>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</si>
  <si>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</si>
  <si>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</si>
  <si>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</si>
  <si>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</si>
  <si>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</si>
  <si>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</si>
  <si>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</si>
  <si>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</si>
  <si>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</si>
  <si>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</si>
  <si>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</si>
  <si>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</si>
  <si>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</si>
  <si>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</si>
  <si>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</si>
  <si>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</si>
  <si>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</si>
  <si>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</si>
  <si>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</si>
  <si>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</si>
  <si>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</si>
  <si>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</si>
  <si>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</si>
  <si>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</si>
  <si>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</si>
  <si>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</si>
  <si>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</si>
  <si>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</si>
  <si>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</si>
  <si>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</si>
  <si>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</si>
  <si>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</si>
  <si>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</si>
  <si>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</si>
  <si>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</si>
  <si>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</si>
  <si>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</si>
  <si>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</si>
  <si>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</si>
  <si>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</si>
  <si>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</si>
  <si>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</si>
  <si>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</si>
  <si>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</si>
  <si>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</si>
  <si>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</si>
  <si>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</si>
  <si>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</si>
  <si>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</si>
  <si>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</si>
  <si>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</si>
  <si>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</si>
  <si>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</si>
  <si>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</si>
  <si>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</si>
  <si>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</si>
  <si>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</si>
  <si>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</si>
  <si>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</si>
  <si>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</si>
  <si>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</si>
  <si>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</si>
  <si>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</si>
  <si>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</si>
  <si>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</si>
  <si>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</si>
  <si>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</si>
  <si>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</si>
  <si>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</si>
  <si>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</si>
  <si>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</si>
  <si>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</si>
  <si>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</si>
  <si>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</si>
  <si>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</si>
  <si>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</si>
  <si>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</si>
  <si>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</si>
  <si>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</si>
  <si>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</si>
  <si>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</si>
  <si>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</si>
  <si>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</si>
  <si>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</si>
  <si>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</si>
  <si>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</si>
  <si>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</si>
  <si>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</si>
  <si>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</si>
  <si>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</si>
  <si>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</si>
  <si>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</si>
  <si>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</si>
  <si>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</si>
  <si>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</si>
  <si>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</si>
  <si>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</si>
  <si>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</si>
  <si>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</si>
  <si>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</si>
  <si>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</si>
  <si>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</si>
  <si>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</si>
  <si>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</si>
  <si>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</si>
  <si>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</si>
  <si>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</si>
  <si>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</si>
  <si>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</si>
  <si>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</si>
  <si>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</si>
  <si>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</si>
  <si>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</si>
  <si>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</si>
  <si>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</si>
  <si>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</si>
  <si>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</si>
  <si>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</si>
  <si>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</si>
  <si>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</si>
  <si>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</si>
  <si>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</si>
  <si>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</si>
  <si>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</si>
  <si>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</si>
  <si>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</si>
  <si>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</si>
  <si>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</si>
  <si>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</si>
  <si>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</si>
  <si>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</si>
  <si>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</si>
  <si>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</si>
  <si>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</si>
  <si>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</si>
  <si>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</si>
  <si>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</si>
  <si>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</si>
  <si>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</si>
  <si>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</si>
  <si>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</si>
  <si>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</si>
  <si>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</si>
  <si>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</si>
  <si>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</si>
  <si>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</si>
  <si>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</si>
  <si>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</si>
  <si>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</si>
  <si>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</si>
  <si>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</si>
  <si>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</si>
  <si>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</si>
  <si>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</si>
  <si>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</si>
  <si>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</si>
  <si>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</si>
  <si>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</si>
  <si>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</si>
  <si>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</si>
  <si>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</si>
  <si>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</si>
  <si>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</si>
  <si>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</si>
  <si>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</si>
  <si>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</si>
  <si>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</si>
  <si>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</si>
  <si>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</si>
  <si>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</si>
  <si>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</si>
  <si>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</si>
  <si>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</si>
  <si>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</si>
  <si>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</si>
  <si>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</si>
  <si>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</si>
  <si>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</si>
  <si>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</si>
  <si>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</si>
  <si>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</si>
  <si>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</si>
  <si>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</si>
  <si>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</si>
  <si>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</si>
  <si>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</si>
  <si>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</si>
  <si>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</si>
  <si>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</si>
  <si>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</si>
  <si>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</si>
  <si>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</si>
  <si>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</si>
  <si>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</si>
  <si>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</si>
  <si>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</si>
  <si>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</si>
  <si>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</si>
  <si>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</si>
  <si>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</si>
  <si>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</si>
  <si>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</si>
  <si>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</si>
  <si>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</si>
  <si>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</si>
  <si>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</si>
  <si>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</si>
  <si>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</si>
  <si>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</si>
  <si>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</si>
  <si>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</si>
  <si>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</si>
  <si>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</si>
  <si>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</si>
  <si>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</si>
  <si>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</si>
  <si>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</si>
  <si>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</si>
  <si>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</si>
  <si>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</si>
  <si>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</si>
  <si>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</si>
  <si>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</si>
  <si>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</si>
  <si>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</si>
  <si>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</si>
  <si>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</si>
  <si>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</si>
  <si>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</si>
  <si>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</si>
  <si>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</si>
  <si>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</si>
  <si>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</si>
  <si>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</si>
  <si>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</si>
  <si>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</si>
  <si>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</si>
  <si>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</si>
  <si>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</si>
  <si>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</si>
  <si>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</si>
  <si>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</si>
  <si>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</si>
  <si>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</si>
  <si>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</si>
  <si>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</si>
  <si>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</si>
  <si>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</si>
  <si>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</si>
  <si>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</si>
  <si>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</si>
  <si>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</si>
  <si>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</si>
  <si>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</si>
  <si>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</si>
  <si>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</si>
  <si>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</si>
  <si>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</si>
  <si>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</si>
  <si>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</si>
  <si>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</si>
  <si>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</si>
  <si>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</si>
  <si>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</si>
  <si>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</si>
  <si>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</si>
  <si>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</si>
  <si>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</si>
  <si>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</si>
  <si>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</si>
  <si>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</si>
  <si>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</si>
  <si>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</si>
  <si>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</si>
  <si>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</si>
  <si>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</si>
  <si>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</si>
  <si>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</si>
  <si>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</si>
  <si>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</si>
  <si>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</si>
  <si>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</si>
  <si>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</si>
  <si>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</si>
  <si>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</si>
  <si>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</si>
  <si>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</si>
  <si>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</si>
  <si>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</si>
  <si>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</si>
  <si>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</si>
  <si>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</si>
  <si>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</si>
  <si>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</si>
  <si>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</si>
  <si>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</si>
  <si>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</si>
  <si>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</si>
  <si>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</si>
  <si>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</si>
  <si>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</si>
  <si>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</si>
  <si>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</si>
  <si>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</si>
  <si>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</si>
  <si>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</si>
  <si>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</si>
  <si>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</si>
  <si>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</si>
  <si>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</si>
  <si>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</si>
  <si>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</si>
  <si>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</si>
  <si>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</si>
  <si>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</si>
  <si>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</si>
  <si>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</si>
  <si>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</si>
  <si>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</si>
  <si>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</si>
  <si>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</si>
  <si>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</si>
  <si>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</si>
  <si>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</si>
  <si>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</si>
  <si>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</si>
  <si>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</si>
  <si>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</si>
  <si>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</si>
  <si>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</si>
  <si>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</si>
  <si>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</si>
  <si>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</si>
  <si>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</si>
  <si>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</si>
  <si>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</si>
  <si>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</si>
  <si>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</si>
  <si>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</si>
  <si>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</si>
  <si>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</si>
  <si>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</si>
  <si>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</si>
  <si>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</si>
  <si>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</si>
  <si>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</si>
  <si>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</si>
  <si>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</si>
  <si>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</si>
  <si>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</si>
  <si>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</si>
  <si>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</si>
  <si>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</si>
  <si>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</si>
  <si>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</si>
  <si>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</si>
  <si>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</si>
  <si>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</si>
  <si>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</si>
  <si>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</si>
  <si>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</si>
  <si>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</si>
  <si>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</si>
  <si>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</si>
  <si>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</si>
  <si>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</si>
  <si>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</si>
  <si>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</si>
  <si>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</si>
  <si>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</si>
  <si>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</si>
  <si>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</si>
  <si>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</si>
  <si>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</si>
  <si>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</si>
  <si>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</si>
  <si>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</si>
  <si>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</si>
  <si>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</si>
  <si>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</si>
  <si>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</si>
  <si>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</si>
  <si>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</si>
  <si>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</si>
  <si>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</si>
  <si>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</si>
  <si>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</si>
  <si>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</si>
  <si>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</si>
  <si>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</si>
  <si>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</si>
  <si>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</si>
  <si>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</si>
  <si>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</si>
  <si>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</si>
  <si>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</si>
  <si>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</si>
  <si>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</si>
  <si>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</si>
  <si>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</si>
  <si>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</si>
  <si>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</si>
  <si>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</si>
  <si>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</si>
  <si>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</si>
  <si>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</si>
  <si>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</si>
  <si>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</si>
  <si>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</si>
  <si>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</si>
  <si>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</si>
  <si>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</si>
  <si>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</si>
  <si>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</si>
  <si>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</si>
  <si>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</si>
  <si>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</si>
  <si>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</si>
  <si>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</si>
  <si>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</si>
  <si>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</si>
  <si>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</si>
  <si>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</si>
  <si>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</si>
  <si>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</si>
  <si>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</si>
  <si>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</si>
  <si>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</si>
  <si>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</si>
  <si>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</si>
  <si>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</si>
  <si>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</si>
  <si>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</si>
  <si>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</si>
  <si>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</si>
  <si>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</si>
  <si>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</si>
  <si>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</si>
  <si>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</si>
  <si>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</si>
  <si>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</si>
  <si>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</si>
  <si>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</si>
  <si>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</si>
  <si>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</si>
  <si>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</si>
  <si>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</si>
  <si>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</si>
  <si>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</si>
  <si>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</si>
  <si>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</si>
  <si>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</si>
  <si>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</si>
  <si>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</si>
  <si>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</si>
  <si>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</si>
  <si>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</si>
  <si>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</si>
  <si>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</si>
  <si>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</si>
  <si>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</si>
  <si>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</si>
  <si>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</si>
  <si>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</si>
  <si>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</si>
  <si>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</si>
  <si>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</si>
  <si>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</si>
  <si>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</si>
  <si>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</si>
  <si>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</si>
  <si>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</si>
  <si>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</si>
  <si>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</si>
  <si>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</si>
  <si>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</si>
  <si>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</si>
  <si>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</si>
  <si>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</si>
  <si>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</si>
  <si>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</si>
  <si>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</si>
  <si>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</si>
  <si>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</si>
  <si>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</si>
  <si>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</si>
  <si>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</si>
  <si>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</si>
  <si>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</si>
  <si>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</si>
  <si>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</si>
  <si>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</si>
  <si>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</si>
  <si>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</si>
  <si>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</si>
  <si>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</si>
  <si>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</si>
  <si>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</si>
  <si>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</si>
  <si>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</si>
  <si>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</si>
  <si>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</si>
  <si>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</si>
  <si>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</si>
  <si>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</si>
  <si>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</si>
  <si>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</si>
  <si>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</si>
  <si>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</si>
  <si>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</si>
  <si>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</si>
  <si>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</si>
  <si>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</si>
  <si>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</si>
  <si>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</si>
  <si>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</si>
  <si>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</si>
  <si>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</si>
  <si>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</si>
  <si>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</si>
  <si>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</si>
  <si>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</si>
  <si>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</si>
  <si>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</si>
  <si>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</si>
  <si>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</si>
  <si>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</si>
  <si>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</si>
  <si>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</si>
  <si>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</si>
  <si>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</si>
  <si>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</si>
  <si>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</si>
  <si>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</si>
  <si>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</si>
  <si>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</si>
  <si>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</si>
  <si>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</si>
  <si>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</si>
  <si>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</si>
  <si>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</si>
  <si>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</si>
  <si>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</si>
  <si>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</si>
  <si>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</si>
  <si>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</si>
  <si>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</si>
  <si>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</si>
  <si>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</si>
  <si>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</si>
  <si>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</si>
  <si>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</si>
  <si>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</si>
  <si>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</si>
  <si>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</si>
  <si>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</si>
  <si>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</si>
  <si>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</si>
  <si>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</si>
  <si>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</si>
  <si>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</si>
  <si>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</si>
  <si>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</si>
  <si>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</si>
  <si>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</si>
  <si>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</si>
  <si>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</si>
  <si>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</si>
  <si>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</si>
  <si>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</si>
  <si>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</si>
  <si>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</si>
  <si>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</si>
  <si>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</si>
  <si>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</si>
  <si>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</si>
  <si>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</si>
  <si>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</si>
  <si>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</si>
  <si>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</si>
  <si>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</si>
  <si>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</si>
  <si>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</si>
  <si>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</si>
  <si>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</si>
  <si>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</si>
  <si>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</si>
  <si>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</si>
  <si>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</si>
  <si>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</si>
  <si>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</si>
  <si>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</si>
  <si>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</si>
  <si>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</si>
  <si>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</si>
  <si>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</si>
  <si>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</si>
  <si>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</si>
  <si>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</si>
  <si>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</si>
  <si>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</si>
  <si>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</si>
  <si>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</si>
  <si>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</si>
  <si>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</si>
  <si>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</si>
  <si>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</si>
  <si>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</si>
  <si>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</si>
  <si>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</si>
  <si>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</si>
  <si>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</si>
  <si>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</si>
  <si>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</si>
  <si>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</si>
  <si>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</si>
  <si>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</si>
  <si>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</si>
  <si>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</si>
  <si>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</si>
  <si>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</si>
  <si>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</si>
  <si>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</si>
  <si>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</si>
  <si>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</si>
  <si>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</si>
  <si>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</si>
  <si>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</si>
  <si>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</si>
  <si>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</si>
  <si>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</si>
  <si>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</si>
  <si>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</si>
  <si>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</si>
  <si>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</si>
  <si>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</si>
  <si>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</si>
  <si>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</si>
  <si>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</si>
  <si>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</si>
  <si>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</si>
  <si>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</si>
  <si>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</si>
  <si>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</si>
  <si>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</si>
  <si>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</si>
  <si>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</si>
  <si>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</si>
  <si>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</si>
  <si>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</si>
  <si>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</si>
  <si>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</si>
  <si>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</si>
  <si>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</si>
  <si>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</si>
  <si>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</si>
  <si>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</si>
  <si>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</si>
  <si>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</si>
  <si>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</si>
  <si>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</si>
  <si>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</si>
  <si>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</si>
  <si>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</si>
  <si>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</si>
  <si>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</si>
  <si>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</si>
  <si>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</si>
  <si>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</si>
  <si>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</si>
  <si>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</si>
  <si>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</si>
  <si>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</si>
  <si>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</si>
  <si>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</si>
  <si>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</si>
  <si>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</si>
  <si>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</si>
  <si>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</si>
  <si>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</si>
  <si>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</si>
  <si>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</si>
  <si>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</si>
  <si>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</si>
  <si>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</si>
  <si>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</si>
  <si>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</si>
  <si>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</si>
  <si>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</si>
  <si>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</si>
  <si>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</si>
  <si>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</si>
  <si>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</si>
  <si>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</si>
  <si>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</si>
  <si>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</si>
  <si>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</si>
  <si>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</si>
  <si>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</si>
  <si>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</si>
  <si>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</si>
  <si>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</si>
  <si>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</si>
  <si>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</si>
  <si>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</si>
  <si>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</si>
  <si>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</si>
  <si>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</si>
  <si>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</si>
  <si>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</si>
  <si>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</si>
  <si>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</si>
  <si>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</si>
  <si>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</si>
  <si>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</si>
  <si>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</si>
  <si>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</si>
  <si>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</si>
  <si>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</si>
  <si>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</si>
  <si>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</si>
  <si>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</si>
  <si>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</si>
  <si>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</si>
  <si>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</si>
  <si>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</si>
  <si>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</si>
  <si>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</si>
  <si>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</si>
  <si>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</si>
  <si>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</si>
  <si>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</si>
  <si>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</si>
  <si>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</si>
  <si>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</si>
  <si>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</si>
  <si>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</si>
  <si>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</si>
  <si>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</si>
  <si>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</si>
  <si>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</si>
  <si>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</si>
  <si>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</si>
  <si>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</si>
  <si>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</si>
  <si>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</si>
  <si>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</si>
  <si>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</si>
  <si>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</si>
  <si>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</si>
  <si>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</si>
  <si>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</si>
  <si>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</si>
  <si>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</si>
  <si>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</si>
  <si>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</si>
  <si>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</si>
  <si>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</si>
  <si>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</si>
  <si>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</si>
  <si>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</si>
  <si>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</si>
  <si>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</si>
  <si>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</si>
  <si>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</si>
  <si>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</si>
  <si>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</si>
  <si>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</si>
  <si>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</si>
  <si>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</si>
  <si>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</si>
  <si>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</si>
  <si>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</si>
  <si>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</si>
  <si>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</si>
  <si>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</si>
  <si>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</si>
  <si>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</si>
  <si>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</si>
  <si>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</si>
  <si>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</si>
  <si>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</si>
  <si>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</si>
  <si>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</si>
  <si>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</si>
  <si>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</si>
  <si>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</si>
  <si>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</si>
  <si>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</si>
  <si>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</si>
  <si>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</si>
  <si>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</si>
  <si>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</si>
  <si>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</si>
  <si>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</si>
  <si>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</si>
  <si>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</si>
  <si>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</si>
  <si>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</si>
  <si>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</si>
  <si>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</si>
  <si>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</si>
  <si>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</si>
  <si>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</si>
  <si>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</si>
  <si>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</si>
  <si>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</si>
  <si>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</si>
  <si>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</si>
  <si>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</si>
  <si>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</si>
  <si>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</si>
  <si>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</si>
  <si>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</si>
  <si>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</si>
  <si>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</si>
  <si>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</si>
  <si>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</si>
  <si>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</si>
  <si>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</si>
  <si>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</si>
  <si>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</si>
  <si>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</si>
  <si>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</si>
  <si>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</si>
  <si>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</si>
  <si>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</si>
  <si>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</si>
  <si>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</si>
  <si>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</si>
  <si>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</si>
  <si>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</si>
  <si>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</si>
  <si>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</si>
  <si>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</si>
  <si>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</si>
  <si>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</si>
  <si>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</si>
  <si>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</si>
  <si>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</si>
  <si>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</si>
  <si>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</si>
  <si>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</si>
  <si>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</si>
  <si>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</si>
  <si>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</si>
  <si>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</si>
  <si>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</si>
  <si>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</si>
  <si>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</si>
  <si>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</si>
  <si>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</si>
  <si>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</si>
  <si>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</si>
  <si>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</si>
  <si>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</si>
  <si>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</si>
  <si>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</si>
  <si>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</si>
  <si>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</si>
  <si>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</si>
  <si>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</si>
  <si>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</si>
  <si>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</si>
  <si>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</si>
  <si>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</si>
  <si>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</si>
  <si>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</si>
  <si>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</si>
  <si>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</si>
  <si>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</si>
  <si>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</si>
  <si>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</si>
  <si>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</si>
  <si>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</si>
  <si>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</si>
  <si>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</si>
  <si>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</si>
  <si>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</si>
  <si>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</si>
  <si>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</si>
  <si>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</si>
  <si>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</si>
  <si>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</si>
  <si>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</si>
  <si>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</si>
  <si>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</si>
  <si>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</si>
  <si>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</si>
  <si>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</si>
  <si>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</si>
  <si>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</si>
  <si>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</si>
  <si>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</si>
  <si>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</si>
  <si>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</si>
  <si>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</si>
  <si>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</si>
  <si>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</si>
  <si>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</si>
  <si>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</si>
  <si>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</si>
  <si>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</si>
  <si>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</si>
  <si>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</si>
  <si>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</si>
  <si>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</si>
  <si>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</si>
  <si>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</si>
  <si>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</si>
  <si>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</si>
  <si>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</si>
  <si>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</si>
  <si>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</si>
  <si>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</si>
  <si>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</si>
  <si>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</si>
  <si>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</si>
  <si>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</si>
  <si>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</si>
  <si>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</si>
  <si>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</si>
  <si>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</si>
  <si>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</si>
  <si>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</si>
  <si>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</si>
  <si>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</si>
  <si>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</si>
  <si>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</si>
  <si>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</si>
  <si>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</si>
  <si>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</si>
  <si>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</si>
  <si>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</si>
  <si>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</si>
  <si>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</si>
  <si>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</si>
  <si>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</si>
  <si>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</si>
  <si>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</si>
  <si>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</si>
  <si>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</si>
  <si>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</si>
  <si>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</si>
  <si>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</si>
  <si>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</si>
  <si>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</si>
  <si>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</si>
  <si>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</si>
  <si>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</si>
  <si>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</si>
  <si>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</si>
  <si>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</si>
  <si>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</si>
  <si>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</si>
  <si>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</si>
  <si>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</si>
  <si>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</si>
  <si>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</si>
  <si>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</si>
  <si>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</si>
  <si>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</si>
  <si>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</si>
  <si>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</si>
  <si>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</si>
  <si>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</si>
  <si>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</si>
  <si>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</si>
  <si>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</si>
  <si>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</si>
  <si>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</si>
  <si>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</si>
  <si>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</si>
  <si>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</si>
  <si>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</si>
  <si>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</si>
  <si>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</si>
  <si>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</si>
  <si>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</si>
  <si>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</si>
  <si>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</si>
  <si>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</si>
  <si>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</si>
  <si>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</si>
  <si>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</si>
  <si>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</si>
  <si>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</si>
  <si>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</si>
  <si>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</si>
  <si>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</si>
  <si>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</si>
  <si>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</si>
  <si>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</si>
  <si>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</si>
  <si>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</si>
  <si>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</si>
  <si>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</si>
  <si>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</si>
  <si>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</si>
  <si>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</si>
  <si>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</si>
  <si>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</si>
  <si>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</si>
  <si>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</si>
  <si>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</si>
  <si>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</si>
  <si>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</si>
  <si>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</si>
  <si>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</si>
  <si>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</si>
  <si>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</si>
  <si>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</si>
  <si>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</si>
  <si>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</si>
  <si>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</si>
  <si>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</si>
  <si>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</si>
  <si>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</si>
  <si>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</si>
  <si>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</si>
  <si>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</si>
  <si>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</si>
  <si>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</si>
  <si>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</si>
  <si>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</si>
  <si>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</si>
  <si>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</si>
  <si>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</si>
  <si>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</si>
  <si>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</si>
  <si>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</si>
  <si>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</si>
  <si>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</si>
  <si>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</si>
  <si>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</si>
  <si>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</si>
  <si>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</si>
  <si>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</si>
  <si>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</si>
  <si>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</si>
  <si>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</si>
  <si>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</si>
  <si>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</si>
  <si>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</si>
  <si>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</si>
  <si>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</si>
  <si>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</si>
  <si>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</si>
  <si>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</si>
  <si>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</si>
  <si>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</si>
  <si>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</si>
  <si>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</si>
  <si>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</si>
  <si>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</si>
  <si>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</si>
  <si>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</si>
  <si>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</si>
  <si>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</si>
  <si>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</si>
  <si>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</si>
  <si>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</si>
  <si>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</si>
  <si>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</si>
  <si>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</si>
  <si>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</si>
  <si>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</si>
  <si>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</si>
  <si>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</si>
  <si>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</si>
  <si>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</si>
  <si>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</si>
  <si>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</si>
  <si>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</si>
  <si>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</si>
  <si>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</si>
  <si>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</si>
  <si>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</si>
  <si>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</si>
  <si>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</si>
  <si>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</si>
  <si>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</si>
  <si>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</si>
  <si>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</si>
  <si>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</si>
  <si>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</si>
  <si>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</si>
  <si>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</si>
  <si>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</si>
  <si>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</si>
  <si>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</si>
  <si>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</si>
  <si>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</si>
  <si>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</si>
  <si>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</si>
  <si>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</si>
  <si>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</si>
  <si>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</si>
  <si>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</si>
  <si>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</si>
  <si>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</si>
  <si>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</si>
  <si>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</si>
  <si>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</si>
  <si>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</si>
  <si>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</si>
  <si>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</si>
  <si>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</si>
  <si>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</si>
  <si>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</si>
  <si>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</si>
  <si>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</si>
  <si>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</si>
  <si>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</si>
  <si>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</si>
  <si>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</si>
  <si>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</si>
  <si>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</si>
  <si>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</si>
  <si>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</si>
  <si>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</si>
  <si>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</si>
  <si>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</si>
  <si>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</si>
  <si>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</si>
  <si>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</si>
  <si>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</si>
  <si>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</si>
  <si>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</si>
  <si>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</si>
  <si>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</si>
  <si>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</si>
  <si>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</si>
  <si>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</si>
  <si>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</si>
  <si>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</si>
  <si>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</si>
  <si>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</si>
  <si>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</si>
  <si>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</si>
  <si>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</si>
  <si>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</si>
  <si>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</si>
  <si>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</si>
  <si>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</si>
  <si>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</si>
  <si>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</si>
  <si>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</si>
  <si>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</si>
  <si>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</si>
  <si>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</si>
  <si>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</si>
  <si>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</si>
  <si>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</si>
  <si>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</si>
  <si>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</si>
  <si>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</si>
  <si>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</si>
  <si>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</si>
  <si>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</si>
  <si>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</si>
  <si>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</si>
  <si>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</si>
  <si>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</si>
  <si>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</si>
  <si>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</si>
  <si>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</si>
  <si>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</si>
  <si>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</si>
  <si>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</si>
  <si>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</si>
  <si>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</si>
  <si>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</si>
  <si>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</si>
  <si>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</si>
  <si>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</si>
  <si>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</si>
  <si>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</si>
  <si>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</si>
  <si>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</si>
  <si>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</si>
  <si>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</si>
  <si>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</si>
  <si>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</si>
  <si>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</si>
  <si>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</si>
  <si>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</si>
  <si>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</si>
  <si>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</si>
  <si>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</si>
  <si>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</si>
  <si>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</si>
  <si>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</si>
  <si>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</si>
  <si>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</si>
  <si>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</si>
  <si>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</si>
  <si>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</si>
  <si>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</si>
  <si>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</si>
  <si>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</si>
  <si>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</si>
  <si>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</si>
  <si>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</si>
  <si>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</si>
  <si>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</si>
  <si>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</si>
  <si>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</si>
  <si>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</si>
  <si>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</si>
  <si>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</si>
  <si>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</si>
  <si>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</si>
  <si>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</si>
  <si>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</si>
  <si>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</si>
  <si>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</si>
  <si>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</si>
  <si>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</si>
  <si>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</si>
  <si>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</si>
  <si>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</si>
  <si>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</si>
  <si>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</si>
  <si>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</si>
  <si>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</si>
  <si>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</si>
  <si>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</si>
  <si>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</si>
  <si>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</si>
  <si>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</si>
  <si>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</si>
  <si>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</si>
  <si>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</si>
  <si>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</si>
  <si>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</si>
  <si>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</si>
  <si>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</si>
  <si>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</si>
  <si>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</si>
  <si>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</si>
  <si>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</si>
  <si>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</si>
  <si>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</si>
  <si>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</si>
  <si>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</si>
  <si>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</si>
  <si>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</si>
  <si>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</si>
  <si>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</si>
  <si>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</si>
  <si>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</si>
  <si>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</si>
  <si>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</si>
  <si>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</si>
  <si>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</si>
  <si>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</si>
  <si>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</si>
  <si>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</si>
  <si>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</si>
  <si>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</si>
  <si>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</si>
  <si>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</si>
  <si>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</si>
  <si>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</si>
  <si>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</si>
  <si>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</si>
  <si>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</si>
  <si>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</si>
  <si>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</si>
  <si>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</si>
  <si>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</si>
  <si>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</si>
  <si>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</si>
  <si>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</si>
  <si>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</si>
  <si>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</si>
  <si>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</si>
  <si>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</si>
  <si>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</si>
  <si>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</si>
  <si>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</si>
  <si>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</si>
  <si>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</si>
  <si>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</si>
  <si>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</si>
  <si>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</si>
  <si>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</si>
  <si>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</si>
  <si>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</si>
  <si>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</si>
  <si>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</si>
  <si>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</si>
  <si>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</si>
  <si>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</si>
  <si>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</si>
  <si>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</si>
  <si>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</si>
  <si>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</si>
  <si>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</si>
  <si>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</si>
  <si>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</si>
  <si>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</si>
  <si>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</si>
  <si>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</si>
  <si>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</si>
  <si>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</si>
  <si>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</si>
  <si>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</si>
  <si>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</si>
  <si>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</si>
  <si>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</si>
  <si>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</si>
  <si>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</si>
  <si>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</si>
  <si>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</si>
  <si>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</si>
  <si>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</si>
  <si>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</si>
  <si>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</si>
  <si>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</si>
  <si>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</si>
  <si>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</si>
  <si>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</si>
  <si>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</si>
  <si>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</si>
  <si>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</si>
  <si>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</si>
  <si>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</si>
  <si>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</si>
  <si>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</si>
  <si>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</si>
  <si>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</si>
  <si>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</si>
  <si>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</si>
  <si>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</si>
  <si>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</si>
  <si>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</si>
  <si>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</si>
  <si>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</si>
  <si>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</si>
  <si>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</si>
  <si>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</si>
  <si>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</si>
  <si>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</si>
  <si>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</si>
  <si>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</si>
  <si>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</si>
  <si>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</si>
  <si>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</si>
  <si>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</si>
  <si>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</si>
  <si>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</si>
  <si>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</si>
  <si>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</si>
  <si>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</si>
  <si>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</si>
  <si>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</si>
  <si>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</si>
  <si>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</si>
  <si>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</si>
  <si>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</si>
  <si>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</si>
  <si>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</si>
  <si>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</si>
  <si>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</si>
  <si>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</si>
  <si>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</si>
  <si>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</si>
  <si>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</si>
  <si>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</si>
  <si>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</si>
  <si>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</si>
  <si>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</si>
  <si>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</si>
  <si>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</si>
  <si>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</si>
  <si>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</si>
  <si>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</si>
  <si>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</si>
  <si>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</si>
  <si>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</si>
  <si>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</si>
  <si>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</si>
  <si>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</si>
  <si>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</si>
  <si>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</si>
  <si>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</si>
  <si>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</si>
  <si>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</si>
  <si>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</si>
  <si>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</si>
  <si>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</si>
  <si>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</si>
  <si>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</si>
  <si>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</si>
  <si>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</si>
  <si>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</si>
  <si>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</si>
  <si>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</si>
  <si>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</si>
  <si>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</si>
  <si>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</si>
  <si>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</si>
  <si>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</si>
  <si>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</si>
  <si>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</si>
  <si>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</si>
  <si>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</si>
  <si>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</si>
  <si>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</si>
  <si>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</si>
  <si>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</si>
  <si>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</si>
  <si>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</si>
  <si>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</si>
  <si>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</si>
  <si>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</si>
  <si>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</si>
  <si>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</si>
  <si>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</si>
  <si>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</si>
  <si>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</si>
  <si>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</si>
  <si>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</si>
  <si>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</si>
  <si>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</si>
  <si>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</si>
  <si>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</si>
  <si>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</si>
  <si>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</si>
  <si>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</si>
  <si>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</si>
  <si>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</si>
  <si>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</si>
  <si>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</si>
  <si>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</si>
  <si>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</si>
  <si>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</si>
  <si>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</si>
  <si>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</si>
  <si>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</si>
  <si>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</si>
  <si>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</si>
  <si>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</si>
  <si>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</si>
  <si>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</si>
  <si>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</si>
  <si>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</si>
  <si>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</si>
  <si>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</si>
  <si>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</si>
  <si>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</si>
  <si>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</si>
  <si>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</si>
  <si>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</si>
  <si>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</si>
  <si>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</si>
  <si>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</si>
  <si>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</si>
  <si>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</si>
  <si>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</si>
  <si>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</si>
  <si>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</si>
  <si>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</si>
  <si>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</si>
  <si>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</si>
  <si>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</si>
  <si>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</si>
  <si>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</si>
  <si>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</si>
  <si>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</si>
  <si>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</si>
  <si>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</si>
  <si>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</si>
  <si>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</si>
  <si>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</si>
  <si>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</si>
  <si>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</si>
  <si>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</si>
  <si>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</si>
  <si>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</si>
  <si>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</si>
  <si>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</si>
  <si>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</si>
  <si>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</si>
  <si>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</si>
  <si>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</si>
  <si>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</si>
  <si>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</si>
  <si>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</si>
  <si>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</si>
  <si>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</si>
  <si>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</si>
  <si>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</si>
  <si>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</si>
  <si>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</si>
  <si>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</si>
  <si>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</si>
  <si>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</si>
  <si>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</si>
  <si>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</si>
  <si>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</si>
  <si>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</si>
  <si>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</si>
  <si>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</si>
  <si>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</si>
  <si>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</si>
  <si>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</si>
  <si>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</si>
  <si>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</si>
  <si>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</si>
  <si>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</si>
  <si>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</si>
  <si>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</si>
  <si>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</si>
  <si>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</si>
  <si>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</si>
  <si>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</si>
  <si>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</si>
  <si>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</si>
  <si>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</si>
  <si>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</si>
  <si>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</si>
  <si>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</si>
  <si>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</si>
  <si>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</si>
  <si>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</si>
  <si>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</si>
  <si>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</si>
  <si>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</si>
  <si>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</si>
  <si>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</si>
  <si>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</si>
  <si>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</si>
  <si>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</si>
  <si>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</si>
  <si>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</si>
  <si>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</si>
  <si>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</si>
  <si>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</si>
  <si>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</si>
  <si>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</si>
  <si>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</si>
  <si>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</si>
  <si>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</si>
  <si>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</si>
  <si>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</si>
  <si>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</si>
  <si>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</si>
  <si>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</si>
  <si>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</si>
  <si>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</si>
  <si>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</si>
  <si>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</si>
  <si>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</si>
  <si>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</si>
  <si>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</si>
  <si>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</si>
  <si>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</si>
  <si>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</si>
  <si>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</si>
  <si>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</si>
  <si>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</si>
  <si>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</si>
  <si>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</si>
  <si>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</si>
  <si>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</si>
  <si>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</si>
  <si>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</si>
  <si>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</si>
  <si>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</si>
  <si>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</si>
  <si>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</si>
  <si>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</si>
  <si>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</si>
  <si>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</si>
  <si>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</si>
  <si>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</si>
  <si>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</si>
  <si>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</si>
  <si>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</si>
  <si>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</si>
  <si>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</si>
  <si>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</si>
  <si>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</si>
  <si>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</si>
  <si>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</si>
  <si>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</si>
  <si>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</si>
  <si>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</si>
  <si>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</si>
  <si>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</si>
  <si>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</si>
  <si>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</si>
  <si>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</si>
  <si>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</si>
  <si>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</si>
  <si>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</si>
  <si>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</si>
  <si>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</si>
  <si>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</si>
  <si>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</si>
  <si>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</si>
  <si>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</si>
  <si>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</si>
  <si>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</si>
  <si>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</si>
  <si>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</si>
  <si>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</si>
  <si>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</si>
  <si>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</si>
  <si>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</si>
  <si>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</si>
  <si>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</si>
  <si>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</si>
  <si>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</si>
  <si>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</si>
  <si>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</si>
  <si>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</si>
  <si>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</si>
  <si>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</si>
  <si>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</si>
  <si>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</si>
  <si>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</si>
  <si>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</si>
  <si>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</si>
  <si>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</si>
  <si>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</si>
  <si>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</si>
  <si>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</si>
  <si>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</si>
  <si>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</si>
  <si>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</si>
  <si>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</si>
  <si>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</si>
  <si>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</si>
  <si>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</si>
  <si>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</si>
  <si>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</si>
  <si>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</si>
  <si>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</si>
  <si>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</si>
  <si>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</si>
  <si>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</si>
  <si>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</si>
  <si>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</si>
  <si>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</si>
  <si>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</si>
  <si>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</si>
  <si>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</si>
  <si>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</si>
  <si>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</si>
  <si>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</si>
  <si>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</si>
  <si>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</si>
  <si>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</si>
  <si>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</si>
  <si>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</si>
  <si>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</si>
  <si>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</si>
  <si>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</si>
  <si>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</si>
  <si>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</si>
  <si>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</si>
  <si>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</si>
  <si>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</si>
  <si>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</si>
  <si>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</si>
  <si>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</si>
  <si>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</si>
  <si>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</si>
  <si>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</si>
  <si>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</si>
  <si>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</si>
  <si>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</si>
  <si>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</si>
  <si>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</si>
  <si>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</si>
  <si>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</si>
  <si>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</si>
  <si>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</si>
  <si>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</si>
  <si>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</si>
  <si>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</si>
  <si>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</si>
  <si>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</si>
  <si>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</si>
  <si>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</si>
  <si>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</si>
  <si>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</si>
  <si>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</si>
  <si>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</si>
  <si>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</si>
  <si>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</si>
  <si>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</si>
  <si>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</si>
  <si>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</si>
  <si>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</si>
  <si>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</si>
  <si>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</si>
  <si>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</si>
  <si>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</si>
  <si>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</si>
  <si>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</si>
  <si>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</si>
  <si>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</si>
  <si>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</si>
  <si>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</si>
  <si>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</si>
  <si>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</si>
  <si>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</si>
  <si>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</si>
  <si>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</si>
  <si>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</si>
  <si>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</si>
  <si>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</si>
  <si>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</si>
  <si>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</si>
  <si>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</si>
  <si>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</si>
  <si>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</si>
  <si>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</si>
  <si>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</si>
  <si>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</si>
  <si>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</si>
  <si>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</si>
  <si>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</si>
  <si>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</si>
  <si>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</si>
  <si>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</si>
  <si>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</si>
  <si>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</si>
  <si>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</si>
  <si>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</si>
  <si>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</si>
  <si>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</si>
  <si>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</si>
  <si>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</si>
  <si>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</si>
  <si>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</si>
  <si>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</si>
  <si>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</si>
  <si>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</si>
  <si>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</si>
  <si>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</si>
  <si>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</si>
  <si>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</si>
  <si>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</si>
  <si>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</si>
  <si>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</si>
  <si>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</si>
  <si>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</si>
  <si>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</si>
  <si>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</si>
  <si>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</si>
  <si>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</si>
  <si>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</si>
  <si>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</si>
  <si>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</si>
  <si>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</si>
  <si>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</si>
  <si>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</si>
  <si>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</si>
  <si>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</si>
  <si>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</si>
  <si>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</si>
  <si>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</si>
  <si>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</si>
  <si>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</si>
  <si>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</si>
  <si>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</si>
  <si>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</si>
  <si>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</si>
  <si>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</si>
  <si>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</si>
  <si>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</si>
  <si>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</si>
  <si>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</si>
  <si>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</si>
  <si>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</si>
  <si>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</si>
  <si>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</si>
  <si>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</si>
  <si>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</si>
  <si>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</si>
  <si>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</si>
  <si>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</si>
  <si>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</si>
  <si>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</si>
  <si>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</si>
  <si>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</si>
  <si>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</si>
  <si>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</si>
  <si>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</si>
  <si>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</si>
  <si>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</si>
  <si>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</si>
  <si>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</si>
  <si>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</si>
  <si>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</si>
  <si>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</si>
  <si>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</si>
  <si>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</si>
  <si>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</si>
  <si>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</si>
  <si>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</si>
  <si>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</si>
  <si>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</si>
  <si>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</si>
  <si>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</si>
  <si>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</si>
  <si>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</si>
  <si>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</si>
  <si>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</si>
  <si>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</si>
  <si>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</si>
  <si>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</si>
  <si>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</si>
  <si>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</si>
  <si>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</si>
  <si>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</si>
  <si>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</si>
  <si>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</si>
  <si>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</si>
  <si>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</si>
  <si>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</si>
  <si>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</si>
  <si>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</si>
  <si>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</si>
  <si>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</si>
  <si>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</si>
  <si>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</si>
  <si>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</si>
  <si>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</si>
  <si>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</si>
  <si>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</si>
  <si>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</si>
  <si>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</si>
  <si>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</si>
  <si>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</si>
  <si>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</si>
  <si>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</si>
  <si>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</si>
  <si>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</si>
  <si>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</si>
  <si>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</si>
  <si>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</si>
  <si>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</si>
  <si>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</si>
  <si>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</si>
  <si>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</si>
  <si>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</si>
  <si>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</si>
  <si>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</si>
  <si>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</si>
  <si>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</si>
  <si>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</si>
  <si>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</si>
  <si>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</si>
  <si>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</si>
  <si>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</si>
  <si>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</si>
  <si>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</si>
  <si>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</si>
  <si>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</si>
  <si>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</si>
  <si>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</si>
  <si>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</si>
  <si>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</si>
  <si>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</si>
  <si>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</si>
  <si>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</si>
  <si>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</si>
  <si>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</si>
  <si>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</si>
  <si>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</si>
  <si>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</si>
  <si>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</si>
  <si>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</si>
  <si>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</si>
  <si>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</si>
  <si>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</si>
  <si>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</si>
  <si>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</si>
  <si>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</si>
  <si>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</si>
  <si>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</si>
  <si>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</si>
  <si>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</si>
  <si>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</si>
  <si>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</si>
  <si>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</si>
  <si>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</si>
  <si>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</si>
  <si>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</si>
  <si>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</si>
  <si>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</si>
  <si>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</si>
  <si>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</si>
  <si>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</si>
  <si>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</si>
  <si>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</si>
  <si>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</si>
  <si>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</si>
  <si>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</si>
  <si>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</si>
  <si>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</si>
  <si>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</si>
  <si>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</si>
  <si>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</si>
  <si>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</si>
  <si>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</si>
  <si>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</si>
  <si>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</si>
  <si>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</si>
  <si>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</si>
  <si>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</si>
  <si>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</si>
  <si>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</si>
  <si>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</si>
  <si>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</si>
  <si>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</si>
  <si>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</si>
  <si>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</si>
  <si>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</si>
  <si>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</si>
  <si>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</si>
  <si>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</si>
  <si>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</si>
  <si>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</si>
  <si>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</si>
  <si>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</si>
  <si>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</si>
  <si>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</si>
  <si>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</si>
  <si>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</si>
  <si>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</si>
  <si>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</si>
  <si>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</si>
  <si>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</si>
  <si>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</si>
  <si>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</si>
  <si>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</si>
  <si>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</si>
  <si>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</si>
  <si>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</si>
  <si>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</si>
  <si>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</si>
  <si>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</si>
  <si>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</si>
  <si>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</si>
  <si>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</si>
  <si>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</si>
  <si>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</si>
  <si>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</si>
  <si>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</si>
  <si>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</si>
  <si>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</si>
  <si>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</si>
  <si>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</si>
  <si>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</si>
  <si>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</si>
  <si>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</si>
  <si>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</si>
  <si>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</si>
  <si>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</si>
  <si>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</si>
  <si>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</si>
  <si>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</si>
  <si>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</si>
  <si>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</si>
  <si>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</si>
  <si>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</si>
  <si>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</si>
  <si>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</si>
  <si>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</si>
  <si>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</si>
  <si>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</si>
  <si>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</si>
  <si>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</si>
  <si>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</si>
  <si>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</si>
  <si>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</si>
  <si>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</si>
  <si>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</si>
  <si>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</si>
  <si>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</si>
  <si>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</si>
  <si>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</si>
  <si>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</si>
  <si>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</si>
  <si>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</si>
  <si>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</si>
  <si>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</si>
  <si>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</si>
  <si>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</si>
  <si>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</si>
  <si>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</si>
  <si>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</si>
  <si>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</si>
  <si>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</si>
  <si>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</si>
  <si>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</si>
  <si>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</si>
  <si>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</si>
  <si>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</si>
  <si>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</si>
  <si>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</si>
  <si>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</si>
  <si>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</si>
  <si>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</si>
  <si>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</si>
  <si>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</si>
  <si>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</si>
  <si>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</si>
  <si>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</si>
  <si>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</si>
  <si>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</si>
  <si>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</si>
  <si>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</si>
  <si>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</si>
  <si>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</si>
  <si>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</si>
  <si>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</si>
  <si>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</si>
  <si>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</si>
  <si>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</si>
  <si>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</si>
  <si>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</si>
  <si>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</si>
  <si>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</si>
  <si>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</si>
  <si>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</si>
  <si>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</si>
  <si>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</si>
  <si>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</si>
  <si>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</si>
  <si>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</si>
  <si>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</si>
  <si>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</si>
  <si>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</si>
  <si>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</si>
  <si>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</si>
  <si>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</si>
  <si>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</si>
  <si>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</si>
  <si>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</si>
  <si>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</si>
  <si>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</si>
  <si>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</si>
  <si>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</si>
  <si>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</si>
  <si>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</si>
  <si>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</si>
  <si>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</si>
  <si>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</si>
  <si>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</si>
  <si>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</si>
  <si>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</si>
  <si>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</si>
  <si>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</si>
  <si>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</si>
  <si>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</si>
  <si>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</si>
  <si>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</si>
  <si>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</si>
  <si>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</si>
  <si>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</si>
  <si>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</si>
  <si>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</si>
  <si>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</si>
  <si>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</si>
  <si>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</si>
  <si>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</si>
  <si>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</si>
  <si>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</si>
  <si>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</si>
  <si>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</si>
  <si>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</si>
  <si>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</si>
  <si>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</si>
  <si>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</si>
  <si>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</si>
  <si>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</si>
  <si>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</si>
  <si>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</si>
  <si>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</si>
  <si>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</si>
  <si>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</si>
  <si>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</si>
  <si>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</si>
  <si>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</si>
  <si>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</si>
  <si>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</si>
  <si>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</si>
  <si>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</si>
  <si>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</si>
  <si>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</si>
  <si>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</si>
  <si>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</si>
  <si>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</si>
  <si>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</si>
  <si>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</si>
  <si>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</si>
  <si>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</si>
  <si>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</si>
  <si>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</si>
  <si>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</si>
  <si>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</si>
  <si>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</si>
  <si>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</si>
  <si>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</si>
  <si>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</si>
  <si>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</si>
  <si>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</si>
  <si>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</si>
  <si>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</si>
  <si>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</si>
  <si>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</si>
  <si>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</si>
  <si>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</si>
  <si>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</si>
  <si>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</si>
  <si>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</si>
  <si>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</si>
  <si>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</si>
  <si>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</si>
  <si>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</si>
  <si>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</si>
  <si>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</si>
  <si>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</si>
  <si>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</si>
  <si>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</si>
  <si>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</si>
  <si>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</si>
  <si>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</si>
  <si>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</si>
  <si>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</si>
  <si>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</si>
  <si>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</si>
  <si>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</si>
  <si>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</si>
  <si>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</si>
  <si>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</si>
  <si>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</si>
  <si>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</si>
  <si>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</si>
  <si>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</si>
  <si>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</si>
  <si>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</si>
  <si>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</si>
  <si>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</si>
  <si>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</si>
  <si>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</si>
  <si>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</si>
  <si>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</si>
  <si>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</si>
  <si>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</si>
  <si>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</si>
  <si>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</si>
  <si>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</si>
  <si>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</si>
  <si>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</si>
  <si>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</si>
  <si>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</si>
  <si>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</si>
  <si>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</si>
  <si>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</si>
  <si>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</si>
  <si>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</si>
  <si>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</si>
  <si>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</si>
  <si>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</si>
  <si>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</si>
  <si>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</si>
  <si>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</si>
  <si>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</si>
  <si>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</si>
  <si>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</si>
  <si>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</si>
  <si>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</si>
  <si>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</si>
  <si>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</si>
  <si>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</si>
  <si>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</si>
  <si>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</si>
  <si>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</si>
  <si>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</si>
  <si>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</si>
  <si>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</si>
  <si>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</si>
  <si>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</si>
  <si>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</si>
  <si>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</si>
  <si>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</si>
  <si>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</si>
  <si>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</si>
  <si>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</si>
  <si>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</si>
  <si>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</si>
  <si>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</si>
  <si>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</si>
  <si>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</si>
  <si>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</si>
  <si>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</si>
  <si>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</si>
  <si>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</si>
  <si>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</si>
  <si>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</si>
  <si>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</si>
  <si>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</si>
  <si>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</si>
  <si>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</si>
  <si>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</si>
  <si>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</si>
  <si>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</si>
  <si>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</si>
  <si>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</si>
  <si>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</si>
  <si>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</si>
  <si>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</si>
  <si>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</si>
  <si>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</si>
  <si>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</si>
  <si>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</si>
  <si>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</si>
  <si>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</si>
  <si>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</si>
  <si>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</si>
  <si>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</si>
  <si>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</si>
  <si>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</si>
  <si>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</si>
  <si>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</si>
  <si>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</si>
  <si>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</si>
  <si>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</si>
  <si>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</si>
  <si>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</si>
  <si>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</si>
  <si>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</si>
  <si>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</si>
  <si>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</si>
  <si>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</si>
  <si>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</si>
  <si>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</si>
  <si>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</si>
  <si>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</si>
  <si>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</si>
  <si>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</si>
  <si>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</si>
  <si>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</si>
  <si>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</si>
  <si>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</si>
  <si>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</si>
  <si>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</si>
  <si>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</si>
  <si>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</si>
  <si>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</si>
  <si>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</si>
  <si>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</si>
  <si>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</si>
  <si>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</si>
  <si>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</si>
  <si>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</si>
  <si>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</si>
  <si>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</si>
  <si>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</si>
  <si>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</si>
  <si>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</si>
  <si>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</si>
  <si>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</si>
  <si>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</si>
  <si>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</si>
  <si>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</si>
  <si>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</si>
  <si>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</si>
  <si>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</si>
  <si>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</si>
  <si>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</si>
  <si>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</si>
  <si>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</si>
  <si>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</si>
  <si>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</si>
  <si>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</si>
  <si>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</si>
  <si>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</si>
  <si>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</si>
  <si>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</si>
  <si>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</si>
  <si>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</si>
  <si>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</si>
  <si>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</si>
  <si>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</si>
  <si>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</si>
  <si>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</si>
  <si>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</si>
  <si>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</si>
  <si>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</si>
  <si>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</si>
  <si>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</si>
  <si>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</si>
  <si>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</si>
  <si>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</si>
  <si>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</si>
  <si>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</si>
  <si>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</si>
  <si>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</si>
  <si>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</si>
  <si>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</si>
  <si>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</si>
  <si>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</si>
  <si>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</si>
  <si>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</si>
  <si>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</si>
  <si>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</si>
  <si>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</si>
  <si>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</si>
  <si>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</si>
  <si>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</si>
  <si>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</si>
  <si>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</si>
  <si>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</si>
  <si>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</si>
  <si>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</si>
  <si>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</si>
  <si>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</si>
  <si>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</si>
  <si>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</si>
  <si>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</si>
  <si>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</si>
  <si>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</si>
  <si>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</si>
  <si>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</si>
  <si>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</si>
  <si>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</si>
  <si>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</si>
  <si>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</si>
  <si>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</si>
  <si>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</si>
  <si>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</si>
  <si>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</si>
  <si>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</si>
  <si>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</si>
  <si>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</si>
  <si>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</si>
  <si>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</si>
  <si>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</si>
  <si>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</si>
  <si>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</si>
  <si>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</si>
  <si>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</si>
  <si>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</si>
  <si>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</si>
  <si>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</si>
  <si>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</si>
  <si>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</si>
  <si>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</si>
  <si>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</si>
  <si>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</si>
  <si>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</si>
  <si>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</si>
  <si>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</si>
  <si>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</si>
  <si>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</si>
  <si>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</si>
  <si>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</si>
  <si>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</si>
  <si>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</si>
  <si>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</si>
  <si>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</si>
  <si>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</si>
  <si>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</si>
  <si>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</si>
  <si>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</si>
  <si>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</si>
  <si>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</si>
  <si>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</si>
  <si>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</si>
  <si>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</si>
  <si>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</si>
  <si>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</si>
  <si>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</si>
  <si>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</si>
  <si>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</si>
  <si>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</si>
  <si>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</si>
  <si>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</si>
  <si>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</si>
  <si>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</si>
  <si>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</si>
  <si>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</si>
  <si>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</si>
  <si>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</si>
  <si>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</si>
  <si>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</si>
  <si>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</si>
  <si>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</si>
  <si>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</si>
  <si>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</si>
  <si>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</si>
  <si>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</si>
  <si>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</si>
  <si>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</si>
  <si>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</si>
  <si>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</si>
  <si>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</si>
  <si>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</si>
  <si>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</si>
  <si>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</si>
  <si>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</si>
  <si>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</si>
  <si>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</si>
  <si>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</si>
  <si>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</si>
  <si>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</si>
  <si>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</si>
  <si>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</si>
  <si>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</si>
  <si>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</si>
  <si>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</si>
  <si>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</si>
  <si>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</si>
  <si>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</si>
  <si>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</si>
  <si>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</si>
  <si>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</si>
  <si>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</si>
  <si>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</si>
  <si>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</si>
  <si>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</si>
  <si>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</si>
  <si>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</si>
  <si>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</si>
  <si>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</si>
  <si>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</si>
  <si>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</si>
  <si>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</si>
  <si>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</si>
  <si>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</si>
  <si>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</si>
  <si>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</si>
  <si>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</si>
  <si>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</si>
  <si>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</si>
  <si>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</si>
  <si>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</si>
  <si>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</si>
  <si>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</si>
  <si>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</si>
  <si>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</si>
  <si>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</si>
  <si>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</si>
  <si>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</si>
  <si>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</si>
  <si>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</si>
  <si>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</si>
  <si>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</si>
  <si>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</si>
  <si>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</si>
  <si>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</si>
  <si>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</si>
  <si>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</si>
  <si>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</si>
  <si>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</si>
  <si>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</si>
  <si>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</si>
  <si>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</si>
  <si>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</si>
  <si>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</si>
  <si>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</si>
  <si>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</si>
  <si>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</si>
  <si>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</si>
  <si>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</si>
  <si>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</si>
  <si>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</si>
  <si>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</si>
  <si>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</si>
  <si>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</si>
  <si>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</si>
  <si>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</si>
  <si>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</si>
  <si>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</si>
  <si>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</si>
  <si>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</si>
  <si>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</si>
  <si>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</si>
  <si>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</si>
  <si>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</si>
  <si>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</si>
  <si>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</si>
  <si>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</si>
  <si>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</si>
  <si>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</si>
  <si>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</si>
  <si>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</si>
  <si>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</si>
  <si>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</si>
  <si>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</si>
  <si>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</si>
  <si>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</si>
  <si>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</si>
  <si>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</si>
  <si>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</si>
  <si>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</si>
  <si>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</si>
  <si>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</si>
  <si>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</si>
  <si>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</si>
  <si>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</si>
  <si>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</si>
  <si>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</si>
  <si>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</si>
  <si>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</si>
  <si>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</si>
  <si>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</si>
  <si>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</si>
  <si>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</si>
  <si>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</si>
  <si>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</si>
  <si>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</si>
  <si>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</si>
  <si>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</si>
  <si>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</si>
  <si>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</si>
  <si>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</si>
  <si>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</si>
  <si>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</si>
  <si>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</si>
  <si>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</si>
  <si>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</si>
  <si>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</si>
  <si>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</si>
  <si>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</si>
  <si>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</si>
  <si>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</si>
  <si>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</si>
  <si>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</si>
  <si>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</si>
  <si>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</si>
  <si>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</si>
  <si>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</si>
  <si>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</si>
  <si>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</si>
  <si>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</si>
  <si>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</si>
  <si>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</si>
  <si>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</si>
  <si>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</si>
  <si>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</si>
  <si>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</si>
  <si>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</si>
  <si>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</si>
  <si>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</si>
  <si>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</si>
  <si>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</si>
  <si>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</si>
  <si>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</si>
  <si>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</si>
  <si>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</si>
  <si>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</si>
  <si>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</si>
  <si>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</si>
  <si>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</si>
  <si>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</si>
  <si>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</si>
  <si>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</si>
  <si>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</si>
  <si>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</si>
  <si>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</si>
  <si>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</si>
  <si>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</si>
  <si>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</si>
  <si>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</si>
  <si>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</si>
  <si>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</si>
  <si>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</si>
  <si>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</si>
  <si>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</si>
  <si>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</si>
  <si>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</si>
  <si>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</si>
  <si>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</si>
  <si>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</si>
  <si>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</si>
  <si>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</si>
  <si>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</si>
  <si>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</si>
  <si>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</si>
  <si>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</si>
  <si>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</si>
  <si>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</si>
  <si>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</si>
  <si>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</si>
  <si>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</si>
  <si>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</si>
  <si>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</si>
  <si>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</si>
  <si>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</si>
  <si>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</si>
  <si>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</si>
  <si>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</si>
  <si>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</si>
  <si>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</si>
  <si>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</si>
  <si>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</si>
  <si>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</si>
  <si>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</si>
  <si>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</si>
  <si>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</si>
  <si>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</si>
  <si>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</si>
  <si>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</si>
  <si>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</si>
  <si>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</si>
  <si>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</si>
  <si>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</si>
  <si>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</si>
  <si>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</si>
  <si>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</si>
  <si>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</si>
  <si>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</si>
  <si>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</si>
  <si>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</si>
  <si>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</si>
  <si>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</si>
  <si>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</si>
  <si>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</si>
  <si>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</si>
  <si>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</si>
  <si>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</si>
  <si>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</si>
  <si>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</si>
  <si>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</si>
  <si>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</si>
  <si>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</si>
  <si>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</si>
  <si>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</si>
  <si>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</si>
  <si>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</si>
  <si>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</si>
  <si>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</si>
  <si>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</si>
  <si>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</si>
  <si>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</si>
  <si>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</si>
  <si>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</si>
  <si>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</si>
  <si>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</si>
  <si>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</si>
  <si>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</si>
  <si>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</si>
  <si>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</si>
  <si>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</si>
  <si>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</si>
  <si>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</si>
  <si>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</si>
  <si>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</si>
  <si>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</si>
  <si>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</si>
  <si>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</si>
  <si>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</si>
  <si>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</si>
  <si>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</si>
  <si>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</si>
  <si>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</si>
  <si>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</si>
  <si>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</si>
  <si>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</si>
  <si>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</si>
  <si>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</si>
  <si>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</si>
  <si>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</si>
  <si>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</si>
  <si>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</si>
  <si>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</si>
  <si>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</si>
  <si>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</si>
  <si>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</si>
  <si>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</si>
  <si>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</si>
  <si>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</si>
  <si>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</si>
  <si>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</si>
  <si>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</si>
  <si>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</si>
  <si>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</si>
  <si>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</si>
  <si>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</si>
  <si>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</si>
  <si>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</si>
  <si>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</si>
  <si>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</si>
  <si>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</si>
  <si>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</si>
  <si>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</si>
  <si>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</si>
  <si>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</si>
  <si>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</si>
  <si>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</si>
  <si>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</si>
  <si>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</si>
  <si>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</si>
  <si>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</si>
  <si>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</si>
  <si>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</si>
  <si>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</si>
  <si>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</si>
  <si>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</si>
  <si>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</si>
  <si>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</si>
  <si>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</si>
  <si>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</si>
  <si>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</si>
  <si>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</si>
  <si>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</si>
  <si>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</si>
  <si>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</si>
  <si>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</si>
  <si>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</si>
  <si>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</si>
  <si>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</si>
  <si>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</si>
  <si>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</si>
  <si>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</si>
  <si>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</si>
  <si>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</si>
  <si>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</si>
  <si>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</si>
  <si>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</si>
  <si>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</si>
  <si>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</si>
  <si>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</si>
  <si>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</si>
  <si>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</si>
  <si>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</si>
  <si>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</si>
  <si>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</si>
  <si>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</si>
  <si>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</si>
  <si>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</si>
  <si>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</si>
  <si>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</si>
  <si>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</si>
  <si>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</si>
  <si>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</si>
  <si>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</si>
  <si>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</si>
  <si>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</si>
  <si>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</si>
  <si>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</si>
  <si>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</si>
  <si>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</si>
  <si>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</si>
  <si>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</si>
  <si>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</si>
  <si>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</si>
  <si>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</si>
  <si>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</si>
  <si>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</si>
  <si>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</si>
  <si>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</si>
  <si>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</si>
  <si>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</si>
  <si>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</si>
  <si>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</si>
  <si>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</si>
  <si>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</si>
  <si>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</si>
  <si>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</si>
  <si>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</si>
  <si>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</si>
  <si>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</si>
  <si>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</si>
  <si>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</si>
  <si>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</si>
  <si>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</si>
  <si>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</si>
  <si>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</si>
  <si>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</si>
  <si>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</si>
  <si>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</si>
  <si>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</si>
  <si>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</si>
  <si>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</si>
  <si>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</si>
  <si>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</si>
  <si>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</si>
  <si>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</si>
  <si>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</si>
  <si>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</si>
  <si>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</si>
  <si>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</si>
  <si>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</si>
  <si>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</si>
  <si>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</si>
  <si>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</si>
  <si>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</si>
  <si>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</si>
  <si>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</si>
  <si>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</si>
  <si>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</si>
  <si>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</si>
  <si>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</si>
  <si>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</si>
  <si>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</si>
  <si>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</si>
  <si>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</si>
  <si>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</si>
  <si>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</si>
  <si>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</si>
  <si>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</si>
  <si>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</si>
  <si>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</si>
  <si>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</si>
  <si>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</si>
  <si>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</si>
  <si>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</si>
  <si>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</si>
  <si>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</si>
  <si>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</si>
  <si>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</si>
  <si>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</si>
  <si>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</si>
  <si>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</si>
  <si>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</si>
  <si>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</si>
  <si>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</si>
  <si>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</si>
  <si>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</si>
  <si>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</si>
  <si>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</si>
  <si>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</si>
  <si>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</si>
  <si>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</si>
  <si>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</si>
  <si>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</si>
  <si>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</si>
  <si>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</si>
  <si>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</si>
  <si>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</si>
  <si>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</si>
  <si>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</si>
  <si>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</si>
  <si>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</si>
  <si>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</si>
  <si>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</si>
  <si>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</si>
  <si>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</si>
  <si>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</si>
  <si>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</si>
  <si>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</si>
  <si>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</si>
  <si>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</si>
  <si>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</si>
  <si>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</si>
  <si>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</si>
  <si>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</si>
  <si>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</si>
  <si>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</si>
  <si>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</si>
  <si>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</si>
  <si>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</si>
  <si>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</si>
  <si>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</si>
  <si>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</si>
  <si>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</si>
  <si>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</si>
  <si>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</si>
  <si>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</si>
  <si>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</si>
  <si>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</si>
  <si>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</si>
  <si>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</si>
  <si>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</si>
  <si>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</si>
  <si>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</si>
  <si>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</si>
  <si>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</si>
  <si>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</si>
  <si>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</si>
  <si>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</si>
  <si>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</si>
  <si>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</si>
  <si>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</si>
  <si>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</si>
  <si>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</si>
  <si>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</si>
  <si>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</si>
  <si>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</si>
  <si>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</si>
  <si>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</si>
  <si>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</si>
  <si>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</si>
  <si>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</si>
  <si>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</si>
  <si>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</si>
  <si>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</si>
  <si>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</si>
  <si>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</si>
  <si>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</si>
  <si>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</si>
  <si>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</si>
  <si>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</si>
  <si>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</si>
  <si>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</si>
  <si>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</si>
  <si>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</si>
  <si>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</si>
  <si>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</si>
  <si>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</si>
  <si>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</si>
  <si>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</si>
  <si>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</si>
  <si>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</si>
  <si>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</si>
  <si>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</si>
  <si>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</si>
  <si>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</si>
  <si>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</si>
  <si>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</si>
  <si>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</si>
  <si>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</si>
  <si>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</si>
  <si>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</si>
  <si>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</si>
  <si>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</si>
  <si>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</si>
  <si>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</si>
  <si>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</si>
  <si>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</si>
  <si>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</si>
  <si>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</si>
  <si>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</si>
  <si>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</si>
  <si>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</si>
  <si>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</si>
  <si>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</si>
  <si>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</si>
  <si>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</si>
  <si>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</si>
  <si>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</si>
  <si>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</si>
  <si>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</si>
  <si>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</si>
  <si>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</si>
  <si>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</si>
  <si>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</si>
  <si>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</si>
  <si>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</si>
  <si>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</si>
  <si>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</si>
  <si>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</si>
  <si>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</si>
  <si>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</si>
  <si>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</si>
  <si>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</si>
  <si>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</si>
  <si>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</si>
  <si>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</si>
  <si>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</si>
  <si>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</si>
  <si>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</si>
  <si>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</si>
  <si>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</si>
  <si>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</si>
  <si>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</si>
  <si>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</si>
  <si>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</si>
  <si>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</si>
  <si>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</si>
  <si>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</si>
  <si>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</si>
  <si>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</si>
  <si>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</si>
  <si>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</si>
  <si>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</si>
  <si>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</si>
  <si>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</si>
  <si>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</si>
  <si>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</si>
  <si>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</si>
  <si>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</si>
  <si>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</si>
  <si>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</si>
  <si>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</si>
  <si>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</si>
  <si>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</si>
  <si>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</si>
  <si>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</si>
  <si>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</si>
  <si>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</si>
  <si>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</si>
  <si>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</si>
  <si>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</si>
  <si>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</si>
  <si>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</si>
  <si>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</si>
  <si>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</si>
  <si>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</si>
  <si>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</si>
  <si>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</si>
  <si>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</si>
  <si>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</si>
  <si>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</si>
  <si>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</si>
  <si>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</si>
  <si>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</si>
  <si>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</si>
  <si>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</si>
  <si>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</si>
  <si>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</si>
  <si>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</si>
  <si>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</si>
  <si>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</si>
  <si>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</si>
  <si>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</si>
  <si>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</si>
  <si>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</si>
  <si>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</si>
  <si>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</si>
  <si>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</si>
  <si>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</si>
  <si>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</si>
  <si>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</si>
  <si>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</si>
  <si>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</si>
  <si>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</si>
  <si>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</si>
  <si>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</si>
  <si>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</si>
  <si>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</si>
  <si>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</si>
  <si>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</si>
  <si>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</si>
  <si>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</si>
  <si>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</si>
  <si>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</si>
  <si>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</si>
  <si>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</si>
  <si>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</si>
  <si>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</si>
  <si>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</si>
  <si>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</si>
  <si>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</si>
  <si>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</si>
  <si>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</si>
  <si>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</si>
  <si>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</si>
  <si>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</si>
  <si>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</si>
  <si>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</si>
  <si>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</si>
  <si>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</si>
  <si>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</si>
  <si>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</si>
  <si>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</si>
  <si>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</si>
  <si>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</si>
  <si>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</si>
  <si>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</si>
  <si>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</si>
  <si>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</si>
  <si>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</si>
  <si>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</si>
  <si>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</si>
  <si>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</si>
  <si>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</si>
  <si>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</si>
  <si>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</si>
  <si>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</si>
  <si>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</si>
  <si>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</si>
  <si>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</si>
  <si>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</si>
  <si>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</si>
  <si>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</si>
  <si>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</si>
  <si>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</si>
  <si>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</si>
  <si>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</si>
  <si>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</si>
  <si>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</si>
  <si>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</si>
  <si>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</si>
  <si>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</si>
  <si>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</si>
  <si>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</si>
  <si>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</si>
  <si>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</si>
  <si>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</si>
  <si>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</si>
  <si>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</si>
  <si>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</si>
  <si>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</si>
  <si>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</si>
  <si>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</si>
  <si>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</si>
  <si>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</si>
  <si>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</si>
  <si>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</si>
  <si>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</si>
  <si>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</si>
  <si>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</si>
  <si>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</si>
  <si>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</si>
  <si>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</si>
  <si>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</si>
  <si>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</si>
  <si>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</si>
  <si>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</si>
  <si>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</si>
  <si>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</si>
  <si>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</si>
  <si>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</si>
  <si>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</si>
  <si>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</si>
  <si>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</si>
  <si>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</si>
  <si>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</si>
  <si>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</si>
  <si>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</si>
  <si>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</si>
  <si>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</si>
  <si>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</si>
  <si>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</si>
  <si>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</si>
  <si>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</si>
  <si>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</si>
  <si>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</si>
  <si>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</si>
  <si>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</si>
  <si>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</si>
  <si>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</si>
  <si>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</si>
  <si>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</si>
  <si>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</si>
  <si>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</si>
  <si>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</si>
  <si>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</si>
  <si>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</si>
  <si>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</si>
  <si>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</si>
  <si>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</si>
  <si>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</si>
  <si>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</si>
  <si>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</si>
  <si>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</si>
  <si>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</si>
  <si>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</si>
  <si>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</si>
  <si>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</si>
  <si>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</si>
  <si>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</si>
  <si>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</si>
  <si>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</si>
  <si>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</si>
  <si>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</si>
  <si>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</si>
  <si>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</si>
  <si>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</si>
  <si>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</si>
  <si>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</si>
  <si>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</si>
  <si>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</si>
  <si>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</si>
  <si>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</si>
  <si>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</si>
  <si>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</si>
  <si>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</si>
  <si>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</si>
  <si>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</si>
  <si>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</si>
  <si>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</si>
  <si>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</si>
  <si>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</si>
  <si>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</si>
  <si>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</si>
  <si>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</si>
  <si>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</si>
  <si>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</si>
  <si>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</si>
  <si>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</si>
  <si>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</si>
  <si>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</si>
  <si>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</si>
  <si>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</si>
  <si>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</si>
  <si>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</si>
  <si>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</si>
  <si>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</si>
  <si>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</si>
  <si>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</si>
  <si>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</si>
  <si>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</si>
  <si>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</si>
  <si>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</si>
  <si>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</si>
  <si>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</si>
  <si>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</si>
  <si>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</si>
  <si>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</si>
  <si>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</si>
  <si>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</si>
  <si>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</si>
  <si>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</si>
  <si>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</si>
  <si>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</si>
  <si>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</si>
  <si>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</si>
  <si>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</si>
  <si>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</si>
  <si>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</si>
  <si>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</si>
  <si>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</si>
  <si>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</si>
  <si>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</si>
  <si>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</si>
  <si>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</si>
  <si>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</si>
  <si>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</si>
  <si>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</si>
  <si>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</si>
  <si>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</si>
  <si>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</si>
  <si>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</si>
  <si>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</si>
  <si>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</si>
  <si>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</si>
  <si>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</si>
  <si>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</si>
  <si>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</si>
  <si>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</si>
  <si>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</si>
  <si>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</si>
  <si>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</si>
  <si>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</si>
  <si>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</si>
  <si>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</si>
  <si>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</si>
  <si>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</si>
  <si>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</si>
  <si>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</si>
  <si>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</si>
  <si>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</si>
  <si>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</si>
  <si>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</si>
  <si>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</si>
  <si>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</si>
  <si>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</si>
  <si>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</si>
  <si>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</si>
  <si>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</si>
  <si>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</si>
  <si>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</si>
  <si>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</si>
  <si>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</si>
  <si>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</si>
  <si>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</si>
  <si>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</si>
  <si>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</si>
  <si>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</si>
  <si>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</si>
  <si>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</si>
  <si>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</si>
  <si>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</si>
  <si>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</si>
  <si>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</si>
  <si>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</si>
  <si>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</si>
  <si>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</si>
  <si>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</si>
  <si>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</si>
  <si>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</si>
  <si>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</si>
  <si>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</si>
  <si>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</si>
  <si>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</si>
  <si>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</si>
  <si>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</si>
  <si>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</si>
  <si>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</si>
  <si>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</si>
  <si>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</si>
  <si>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</si>
  <si>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</si>
  <si>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</si>
  <si>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</si>
  <si>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</si>
  <si>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</si>
  <si>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</si>
  <si>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</si>
  <si>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</si>
  <si>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</si>
  <si>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</si>
  <si>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</si>
  <si>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</si>
  <si>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</si>
  <si>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</si>
  <si>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</si>
  <si>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</si>
  <si>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</si>
  <si>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</si>
  <si>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</si>
  <si>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</si>
  <si>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</si>
  <si>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</si>
  <si>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</si>
  <si>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</si>
  <si>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</si>
  <si>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</si>
  <si>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</si>
  <si>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</si>
  <si>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</si>
  <si>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</si>
  <si>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</si>
  <si>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</si>
  <si>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</si>
  <si>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</si>
  <si>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</si>
  <si>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</si>
  <si>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</si>
  <si>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</si>
  <si>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</si>
  <si>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</si>
  <si>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</si>
  <si>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</si>
  <si>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</si>
  <si>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</si>
  <si>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</si>
  <si>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</si>
  <si>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</si>
  <si>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</si>
  <si>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</si>
  <si>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</si>
  <si>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</si>
  <si>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</si>
  <si>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</si>
  <si>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</si>
  <si>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</si>
  <si>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</si>
  <si>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</si>
  <si>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</si>
  <si>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</si>
  <si>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</si>
  <si>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</si>
  <si>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</si>
  <si>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</si>
  <si>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</si>
  <si>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</si>
  <si>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</si>
  <si>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</si>
  <si>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</si>
  <si>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</si>
  <si>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</si>
  <si>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</si>
  <si>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</si>
  <si>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</si>
  <si>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</si>
  <si>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</si>
  <si>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</si>
  <si>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</si>
  <si>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</si>
  <si>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</si>
  <si>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</si>
  <si>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</si>
  <si>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</si>
  <si>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</si>
  <si>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</si>
  <si>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</si>
  <si>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</si>
  <si>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</si>
  <si>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</si>
  <si>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</si>
  <si>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</si>
  <si>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</si>
  <si>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</si>
  <si>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</si>
  <si>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</si>
  <si>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</si>
  <si>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</si>
  <si>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</si>
  <si>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</si>
  <si>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</si>
  <si>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</si>
  <si>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</si>
  <si>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</si>
  <si>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</si>
  <si>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</si>
  <si>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</si>
  <si>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</si>
  <si>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</si>
  <si>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</si>
  <si>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</si>
  <si>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</si>
  <si>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</si>
  <si>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</si>
  <si>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</si>
  <si>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</si>
  <si>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</si>
  <si>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</si>
  <si>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</si>
  <si>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</si>
  <si>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</si>
  <si>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</si>
  <si>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</si>
  <si>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</si>
  <si>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</si>
  <si>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</si>
  <si>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</si>
  <si>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</si>
  <si>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</si>
  <si>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</si>
  <si>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</si>
  <si>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</si>
  <si>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</si>
  <si>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</si>
  <si>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</si>
  <si>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</si>
  <si>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</si>
  <si>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</si>
  <si>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</si>
  <si>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</si>
  <si>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</si>
  <si>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</si>
  <si>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</si>
  <si>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</si>
  <si>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</si>
  <si>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</si>
  <si>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</si>
  <si>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</si>
  <si>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</si>
  <si>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</si>
  <si>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</si>
  <si>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</si>
  <si>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</si>
  <si>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</si>
  <si>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</si>
  <si>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</si>
  <si>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</si>
  <si>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</si>
  <si>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</si>
  <si>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</si>
  <si>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</si>
  <si>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</si>
  <si>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</si>
  <si>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</si>
  <si>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</si>
  <si>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</si>
  <si>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</si>
  <si>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</si>
  <si>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</si>
  <si>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</si>
  <si>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</si>
  <si>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</si>
  <si>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</si>
  <si>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</si>
  <si>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</si>
  <si>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</si>
  <si>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</si>
  <si>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</si>
  <si>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</si>
  <si>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</si>
  <si>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</si>
  <si>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</si>
  <si>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</si>
  <si>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</si>
  <si>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</si>
  <si>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</si>
  <si>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</si>
  <si>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</si>
  <si>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</si>
  <si>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</si>
  <si>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</si>
  <si>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</si>
  <si>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</si>
  <si>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</si>
  <si>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</si>
  <si>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</si>
  <si>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</si>
  <si>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</si>
  <si>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</si>
  <si>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</si>
  <si>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</si>
  <si>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</si>
  <si>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</si>
  <si>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</si>
  <si>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</si>
  <si>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</si>
  <si>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</si>
  <si>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</si>
  <si>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</si>
  <si>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</si>
  <si>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</si>
  <si>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</si>
  <si>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</si>
  <si>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</si>
  <si>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</si>
  <si>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</si>
  <si>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</si>
  <si>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</si>
  <si>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</si>
  <si>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</si>
  <si>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</si>
  <si>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</si>
  <si>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</si>
  <si>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</si>
  <si>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</si>
  <si>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</si>
  <si>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</si>
  <si>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</si>
  <si>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</si>
  <si>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</si>
  <si>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</si>
  <si>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</si>
  <si>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</si>
  <si>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</si>
  <si>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</si>
  <si>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</si>
  <si>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</si>
  <si>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</si>
  <si>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</si>
  <si>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</si>
  <si>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</si>
  <si>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</si>
  <si>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</si>
  <si>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</si>
  <si>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</si>
  <si>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</si>
  <si>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</si>
  <si>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</si>
  <si>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</si>
  <si>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</si>
  <si>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</si>
  <si>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</si>
  <si>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</si>
  <si>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</si>
  <si>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</si>
  <si>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</si>
  <si>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</si>
  <si>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</si>
  <si>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</si>
  <si>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</si>
  <si>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</si>
  <si>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</si>
  <si>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</si>
  <si>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</si>
  <si>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</si>
  <si>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</si>
  <si>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</si>
  <si>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</si>
  <si>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</si>
  <si>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</si>
  <si>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</si>
  <si>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</si>
  <si>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</si>
  <si>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</si>
  <si>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</si>
  <si>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</si>
  <si>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</si>
  <si>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</si>
  <si>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</si>
  <si>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</si>
  <si>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</si>
  <si>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</si>
  <si>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</si>
  <si>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</si>
  <si>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</si>
  <si>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</si>
  <si>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</si>
  <si>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</si>
  <si>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</si>
  <si>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</si>
  <si>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</si>
  <si>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</si>
  <si>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</si>
  <si>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</si>
  <si>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</si>
  <si>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</si>
  <si>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</si>
  <si>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</si>
  <si>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</si>
  <si>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</si>
  <si>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</si>
  <si>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</si>
  <si>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</si>
  <si>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</si>
  <si>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</si>
  <si>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</si>
  <si>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</si>
  <si>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</si>
  <si>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</si>
  <si>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</si>
  <si>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</si>
  <si>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</si>
  <si>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</si>
  <si>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</si>
  <si>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</si>
  <si>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</si>
  <si>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</si>
  <si>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</si>
  <si>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</si>
  <si>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</si>
  <si>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</si>
  <si>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</si>
  <si>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</si>
  <si>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</si>
  <si>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</si>
  <si>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</si>
  <si>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</si>
  <si>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</si>
  <si>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</si>
  <si>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</si>
  <si>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</si>
  <si>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</si>
  <si>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</si>
  <si>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</si>
  <si>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</si>
  <si>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</si>
  <si>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</si>
  <si>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</si>
  <si>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</si>
  <si>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</si>
  <si>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</si>
  <si>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</si>
  <si>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</si>
  <si>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</si>
  <si>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</si>
  <si>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</si>
  <si>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</si>
  <si>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</si>
  <si>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</si>
  <si>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</si>
  <si>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</si>
  <si>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</si>
  <si>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</si>
  <si>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</si>
  <si>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</si>
  <si>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</si>
  <si>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</si>
  <si>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</si>
  <si>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</si>
  <si>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</si>
  <si>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</si>
  <si>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</si>
  <si>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</si>
  <si>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</si>
  <si>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</si>
  <si>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</si>
  <si>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</si>
  <si>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</si>
  <si>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</si>
  <si>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</si>
  <si>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</si>
  <si>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</si>
  <si>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</si>
  <si>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</si>
  <si>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</si>
  <si>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</si>
  <si>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</si>
  <si>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</si>
  <si>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</si>
  <si>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</si>
  <si>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</si>
  <si>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</si>
  <si>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</si>
  <si>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</si>
  <si>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</si>
  <si>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</si>
  <si>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</si>
  <si>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</si>
  <si>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</si>
  <si>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</si>
  <si>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</si>
  <si>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</si>
  <si>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</si>
  <si>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</si>
  <si>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</si>
  <si>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</si>
  <si>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</si>
  <si>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</si>
  <si>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</si>
  <si>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</si>
  <si>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</si>
  <si>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</si>
  <si>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</si>
  <si>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</si>
  <si>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</si>
  <si>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</si>
  <si>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</si>
  <si>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</si>
  <si>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</si>
  <si>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</si>
  <si>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</si>
  <si>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</si>
  <si>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</si>
  <si>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</si>
  <si>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</si>
  <si>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</si>
  <si>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</si>
  <si>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</si>
  <si>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</si>
  <si>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</si>
  <si>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</si>
  <si>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</si>
  <si>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</si>
  <si>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</si>
  <si>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</si>
  <si>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</si>
  <si>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</si>
  <si>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</si>
  <si>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</si>
  <si>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</si>
  <si>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</si>
  <si>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</si>
  <si>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</si>
  <si>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</si>
  <si>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</si>
  <si>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</si>
  <si>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</si>
  <si>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</si>
  <si>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</si>
  <si>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</si>
  <si>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</si>
  <si>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</si>
  <si>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</si>
  <si>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</si>
  <si>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</si>
  <si>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</si>
  <si>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</si>
  <si>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</si>
  <si>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</si>
  <si>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</si>
  <si>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</si>
  <si>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</si>
  <si>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</si>
  <si>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</si>
  <si>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</si>
  <si>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</si>
  <si>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</si>
  <si>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</si>
  <si>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</si>
  <si>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</si>
  <si>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</si>
  <si>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</si>
  <si>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</si>
  <si>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</si>
  <si>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</si>
  <si>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</si>
  <si>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</si>
  <si>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</si>
  <si>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</si>
  <si>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</si>
  <si>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</si>
  <si>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</si>
  <si>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</si>
  <si>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</si>
  <si>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</si>
  <si>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</si>
  <si>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</si>
  <si>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</si>
  <si>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</si>
  <si>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</si>
  <si>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</si>
  <si>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</si>
  <si>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</si>
  <si>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</si>
  <si>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</si>
  <si>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</si>
  <si>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</si>
  <si>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</si>
  <si>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</si>
  <si>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</si>
  <si>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</si>
  <si>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</si>
  <si>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</si>
  <si>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</si>
  <si>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</si>
  <si>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</si>
  <si>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</si>
  <si>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</si>
  <si>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</si>
  <si>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</si>
  <si>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</si>
  <si>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</si>
  <si>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</si>
  <si>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</si>
  <si>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</si>
  <si>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</si>
  <si>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</si>
  <si>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</si>
  <si>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</si>
  <si>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</si>
  <si>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</si>
  <si>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</si>
  <si>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</si>
  <si>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</si>
  <si>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</si>
  <si>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</si>
  <si>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</si>
  <si>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</si>
  <si>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</si>
  <si>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</si>
  <si>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</si>
  <si>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</si>
  <si>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</si>
  <si>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</si>
  <si>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</si>
  <si>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</si>
  <si>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</si>
  <si>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</si>
  <si>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</si>
  <si>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</si>
  <si>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</si>
  <si>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</si>
  <si>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</si>
  <si>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</si>
  <si>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</si>
  <si>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</si>
  <si>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</si>
  <si>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</si>
  <si>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</si>
  <si>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</si>
  <si>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</si>
  <si>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</si>
  <si>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</si>
  <si>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</si>
  <si>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</si>
  <si>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</si>
  <si>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</si>
  <si>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</si>
  <si>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</si>
  <si>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</si>
  <si>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</si>
  <si>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</si>
  <si>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</si>
  <si>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</si>
  <si>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</si>
  <si>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</si>
  <si>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</si>
  <si>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</si>
  <si>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</si>
  <si>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</si>
  <si>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</si>
  <si>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</si>
  <si>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</si>
  <si>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</si>
  <si>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</si>
  <si>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</si>
  <si>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</si>
  <si>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</si>
  <si>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</si>
  <si>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</si>
  <si>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</si>
  <si>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</si>
  <si>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</si>
  <si>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</si>
  <si>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</si>
  <si>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</si>
  <si>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</si>
  <si>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</si>
  <si>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</si>
  <si>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</si>
  <si>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</si>
  <si>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</si>
  <si>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</si>
  <si>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</si>
  <si>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</si>
  <si>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</si>
  <si>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</si>
  <si>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</si>
  <si>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</si>
  <si>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</si>
  <si>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</si>
  <si>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</si>
  <si>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</si>
  <si>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</si>
  <si>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</si>
  <si>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</si>
  <si>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</si>
  <si>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</si>
  <si>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</si>
  <si>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</si>
  <si>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</si>
  <si>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</si>
  <si>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</si>
  <si>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</si>
  <si>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</si>
  <si>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</si>
  <si>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</si>
  <si>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</si>
  <si>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</si>
  <si>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</si>
  <si>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</si>
  <si>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</si>
  <si>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</si>
  <si>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</si>
  <si>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</si>
  <si>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</si>
  <si>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</si>
  <si>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</si>
  <si>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</si>
  <si>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</si>
  <si>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</si>
  <si>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</si>
  <si>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</si>
  <si>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</si>
  <si>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</si>
  <si>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</si>
  <si>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</si>
  <si>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</si>
  <si>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</si>
  <si>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</si>
  <si>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</si>
  <si>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</si>
  <si>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</si>
  <si>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</si>
  <si>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</si>
  <si>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</si>
  <si>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</si>
  <si>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</si>
  <si>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</si>
  <si>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</si>
  <si>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</si>
  <si>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</si>
  <si>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</si>
  <si>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</si>
  <si>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</si>
  <si>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</si>
  <si>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</si>
  <si>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</si>
  <si>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</si>
  <si>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</si>
  <si>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</si>
  <si>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</si>
  <si>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</si>
  <si>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</si>
  <si>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</si>
  <si>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</si>
  <si>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</si>
  <si>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</si>
  <si>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</si>
  <si>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</si>
  <si>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</si>
  <si>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</si>
  <si>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</si>
  <si>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</si>
  <si>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</si>
  <si>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</si>
  <si>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</si>
  <si>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</si>
  <si>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</si>
  <si>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</si>
  <si>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</si>
  <si>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</si>
  <si>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</si>
  <si>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</si>
  <si>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</si>
  <si>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</si>
  <si>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</si>
  <si>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</si>
  <si>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</si>
  <si>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</si>
  <si>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</si>
  <si>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</si>
  <si>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</si>
  <si>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</si>
  <si>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</si>
  <si>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</si>
  <si>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</si>
  <si>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</si>
  <si>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</si>
  <si>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</si>
  <si>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</si>
  <si>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</si>
  <si>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</si>
  <si>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</si>
  <si>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</si>
  <si>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</si>
  <si>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</si>
  <si>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</si>
  <si>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</si>
  <si>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</si>
  <si>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</si>
  <si>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</si>
  <si>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</si>
  <si>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</si>
  <si>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</si>
  <si>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</si>
  <si>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</si>
  <si>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</si>
  <si>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</si>
  <si>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</si>
  <si>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</si>
  <si>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</si>
  <si>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</si>
  <si>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</si>
  <si>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</si>
  <si>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</si>
  <si>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</si>
  <si>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</si>
  <si>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</si>
  <si>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</si>
  <si>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</si>
  <si>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</si>
  <si>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</si>
  <si>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</si>
  <si>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</si>
  <si>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</si>
  <si>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</si>
  <si>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</si>
  <si>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</si>
  <si>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</si>
  <si>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</si>
  <si>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</si>
  <si>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</si>
  <si>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</si>
  <si>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</si>
  <si>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</si>
  <si>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</si>
  <si>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</si>
  <si>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</si>
  <si>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</si>
  <si>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</si>
  <si>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</si>
  <si>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</si>
  <si>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</si>
  <si>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</si>
  <si>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</si>
  <si>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</si>
  <si>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</si>
  <si>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</si>
  <si>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</si>
  <si>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</si>
  <si>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</si>
  <si>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</si>
  <si>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</si>
  <si>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</si>
  <si>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</si>
  <si>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</si>
  <si>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</si>
  <si>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</si>
  <si>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</si>
  <si>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</si>
  <si>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</si>
  <si>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</si>
  <si>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</si>
  <si>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</si>
  <si>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</si>
  <si>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</si>
  <si>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</si>
  <si>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</si>
  <si>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</si>
  <si>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</si>
  <si>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</si>
  <si>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</si>
  <si>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</si>
  <si>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</si>
  <si>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</si>
  <si>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</si>
  <si>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</si>
  <si>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</si>
  <si>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</si>
  <si>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</si>
  <si>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</si>
  <si>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</si>
  <si>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</si>
  <si>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</si>
  <si>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</si>
  <si>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</si>
  <si>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</si>
  <si>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</si>
  <si>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</si>
  <si>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</si>
  <si>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</si>
  <si>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</si>
  <si>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</si>
  <si>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</si>
  <si>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</si>
  <si>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</si>
  <si>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</si>
  <si>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</si>
  <si>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</si>
  <si>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</si>
  <si>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</si>
  <si>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</si>
  <si>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</si>
  <si>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</si>
  <si>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</si>
  <si>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</si>
  <si>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</si>
  <si>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</si>
  <si>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</si>
  <si>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</si>
  <si>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</si>
  <si>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</si>
  <si>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</si>
  <si>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</si>
  <si>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</si>
  <si>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</si>
  <si>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</si>
  <si>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</si>
  <si>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</si>
  <si>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</si>
  <si>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</si>
  <si>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</si>
  <si>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</si>
  <si>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</si>
  <si>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</si>
  <si>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</si>
  <si>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</si>
  <si>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</si>
  <si>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</si>
  <si>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</si>
  <si>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</si>
  <si>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</si>
  <si>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</si>
  <si>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</si>
  <si>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</si>
  <si>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</si>
  <si>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</si>
  <si>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</si>
  <si>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</si>
  <si>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</si>
  <si>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</si>
  <si>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</si>
  <si>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</si>
  <si>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</si>
  <si>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</si>
  <si>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</si>
  <si>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</si>
  <si>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</si>
  <si>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</si>
  <si>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</si>
  <si>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</si>
  <si>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</si>
  <si>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</si>
  <si>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</si>
  <si>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</si>
  <si>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</si>
  <si>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</si>
  <si>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</si>
  <si>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</si>
  <si>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</si>
  <si>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</si>
  <si>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</si>
  <si>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</si>
  <si>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</si>
  <si>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</si>
  <si>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</si>
  <si>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</si>
  <si>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</si>
  <si>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</si>
  <si>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</si>
  <si>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</si>
  <si>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</si>
  <si>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</si>
  <si>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</si>
  <si>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</si>
  <si>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</si>
  <si>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</si>
  <si>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</si>
  <si>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</si>
  <si>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</si>
  <si>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</si>
  <si>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</si>
  <si>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</si>
  <si>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</si>
  <si>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</si>
  <si>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</si>
  <si>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</si>
  <si>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</si>
  <si>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</si>
  <si>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</si>
  <si>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</si>
  <si>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</si>
  <si>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</si>
  <si>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</si>
  <si>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</si>
  <si>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</si>
  <si>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</si>
  <si>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</si>
  <si>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</si>
  <si>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</si>
  <si>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</si>
  <si>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</si>
  <si>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</si>
  <si>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</si>
  <si>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</si>
  <si>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</si>
  <si>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</si>
  <si>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</si>
  <si>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</si>
  <si>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</si>
  <si>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</si>
  <si>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</si>
  <si>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</si>
  <si>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</si>
  <si>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</si>
  <si>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</si>
  <si>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</si>
  <si>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</si>
  <si>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</si>
  <si>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</si>
  <si>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</si>
  <si>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</si>
  <si>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</si>
  <si>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</si>
  <si>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</si>
  <si>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</si>
  <si>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</si>
  <si>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</si>
  <si>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</si>
  <si>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</si>
  <si>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</si>
  <si>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</si>
  <si>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</si>
  <si>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</si>
  <si>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</si>
  <si>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</si>
  <si>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</si>
  <si>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</si>
  <si>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</si>
  <si>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</si>
  <si>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</si>
  <si>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</si>
  <si>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</si>
  <si>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</si>
  <si>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</si>
  <si>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</si>
  <si>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</si>
  <si>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</si>
  <si>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</si>
  <si>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</si>
  <si>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</si>
  <si>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</si>
  <si>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</si>
  <si>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</si>
  <si>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</si>
  <si>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</si>
  <si>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</si>
  <si>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</si>
  <si>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</si>
  <si>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</si>
  <si>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</si>
  <si>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</si>
  <si>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</si>
  <si>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</si>
  <si>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</si>
  <si>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</si>
  <si>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</si>
  <si>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</si>
  <si>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</si>
  <si>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</si>
  <si>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</si>
  <si>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</si>
  <si>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</si>
  <si>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</si>
  <si>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</si>
  <si>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</si>
  <si>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</si>
  <si>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</si>
  <si>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</si>
  <si>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</si>
  <si>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</si>
  <si>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</si>
  <si>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</si>
  <si>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</si>
  <si>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</si>
  <si>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</si>
  <si>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</si>
  <si>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</si>
  <si>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</si>
  <si>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</si>
  <si>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</si>
  <si>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</si>
  <si>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</si>
  <si>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</si>
  <si>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</si>
  <si>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</si>
  <si>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</si>
  <si>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</si>
  <si>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</si>
  <si>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</si>
  <si>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</si>
  <si>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</si>
  <si>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</si>
  <si>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</si>
  <si>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</si>
  <si>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</si>
  <si>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</si>
  <si>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</si>
  <si>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</si>
  <si>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</si>
  <si>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</si>
  <si>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</si>
  <si>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</si>
  <si>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</si>
  <si>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</si>
  <si>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</si>
  <si>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</si>
  <si>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</si>
  <si>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</si>
  <si>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</si>
  <si>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</si>
  <si>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</si>
  <si>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</si>
  <si>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</si>
  <si>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</si>
  <si>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</si>
  <si>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</si>
  <si>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</si>
  <si>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</si>
  <si>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</si>
  <si>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</si>
  <si>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</si>
  <si>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</si>
  <si>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</si>
  <si>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</si>
  <si>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</si>
  <si>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</si>
  <si>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</si>
  <si>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</si>
  <si>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</si>
  <si>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</si>
  <si>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</si>
  <si>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</si>
  <si>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</si>
  <si>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</si>
  <si>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</si>
  <si>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</si>
  <si>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</si>
  <si>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</si>
  <si>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</si>
  <si>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</si>
  <si>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</si>
  <si>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</si>
  <si>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</si>
  <si>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</si>
  <si>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</si>
  <si>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</si>
  <si>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</si>
  <si>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</si>
  <si>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</si>
  <si>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</si>
  <si>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</si>
  <si>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</si>
  <si>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</si>
  <si>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</si>
  <si>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</si>
  <si>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</si>
  <si>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</si>
  <si>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</si>
  <si>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</si>
  <si>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</si>
  <si>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</si>
  <si>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</si>
  <si>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</si>
  <si>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</si>
  <si>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</si>
  <si>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</si>
  <si>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</si>
  <si>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</si>
  <si>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</si>
  <si>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</si>
  <si>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</si>
  <si>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</si>
  <si>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</si>
  <si>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</si>
  <si>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</si>
  <si>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</si>
  <si>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</si>
  <si>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</si>
  <si>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</si>
  <si>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</si>
  <si>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</si>
  <si>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</si>
  <si>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</si>
  <si>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</si>
  <si>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</si>
  <si>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</si>
  <si>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</si>
  <si>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</si>
  <si>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</si>
  <si>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</si>
  <si>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</si>
  <si>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</si>
  <si>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</si>
  <si>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</si>
  <si>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</si>
  <si>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</si>
  <si>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</si>
  <si>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</si>
  <si>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</si>
  <si>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</si>
  <si>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</si>
  <si>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</si>
  <si>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</si>
  <si>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</si>
  <si>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</si>
  <si>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</si>
  <si>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</si>
  <si>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</si>
  <si>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</si>
  <si>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</si>
  <si>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</si>
  <si>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</si>
  <si>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</si>
  <si>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</si>
  <si>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</si>
  <si>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</si>
  <si>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</si>
  <si>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</si>
  <si>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</si>
  <si>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</si>
  <si>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</si>
  <si>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</si>
  <si>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</si>
  <si>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</si>
  <si>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</si>
  <si>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</si>
  <si>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</si>
  <si>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</si>
  <si>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</si>
  <si>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</si>
  <si>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</si>
  <si>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</si>
  <si>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</si>
  <si>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</si>
  <si>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</si>
  <si>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</si>
  <si>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</si>
  <si>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</si>
  <si>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</si>
  <si>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</si>
  <si>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</si>
  <si>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</si>
  <si>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</si>
  <si>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</si>
  <si>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</si>
  <si>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</si>
  <si>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</si>
  <si>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</si>
  <si>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</si>
  <si>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</si>
  <si>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</si>
  <si>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</si>
  <si>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</si>
  <si>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</si>
  <si>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</si>
  <si>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</si>
  <si>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</si>
  <si>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</si>
  <si>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</si>
  <si>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</si>
  <si>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</si>
  <si>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</si>
  <si>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</si>
  <si>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</si>
  <si>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</si>
  <si>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</si>
  <si>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</si>
  <si>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</si>
  <si>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</si>
  <si>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</si>
  <si>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</si>
  <si>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</si>
  <si>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</si>
  <si>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</si>
  <si>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</si>
  <si>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</si>
  <si>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</si>
  <si>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</si>
  <si>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</si>
  <si>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</si>
  <si>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</si>
  <si>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</si>
  <si>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</si>
  <si>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</si>
  <si>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</si>
  <si>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</si>
  <si>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</si>
  <si>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</si>
  <si>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</si>
  <si>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</si>
  <si>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</si>
  <si>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</si>
  <si>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</si>
  <si>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</si>
  <si>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</si>
  <si>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</si>
  <si>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</si>
  <si>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</si>
  <si>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</si>
  <si>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</si>
  <si>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</si>
  <si>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</si>
  <si>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</si>
  <si>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</si>
  <si>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</si>
  <si>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</si>
  <si>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</si>
  <si>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</si>
  <si>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</si>
  <si>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</si>
  <si>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</si>
  <si>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</si>
  <si>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</si>
  <si>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</si>
  <si>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</si>
  <si>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</si>
  <si>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</si>
  <si>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</si>
  <si>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</si>
  <si>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</si>
  <si>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</si>
  <si>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</si>
  <si>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</si>
  <si>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</si>
  <si>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</si>
  <si>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</si>
  <si>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</si>
  <si>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</si>
  <si>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</si>
  <si>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</si>
  <si>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</si>
  <si>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</si>
  <si>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</si>
  <si>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</si>
  <si>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</si>
  <si>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</si>
  <si>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</si>
  <si>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</si>
  <si>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</si>
  <si>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</si>
  <si>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</si>
  <si>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</si>
  <si>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</si>
  <si>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</si>
  <si>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</si>
  <si>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</si>
  <si>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</si>
  <si>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</si>
  <si>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</si>
  <si>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</si>
  <si>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</si>
  <si>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</si>
  <si>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</si>
  <si>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</si>
  <si>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</si>
  <si>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</si>
  <si>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</si>
  <si>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</si>
  <si>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</si>
  <si>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</si>
  <si>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</si>
  <si>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</si>
  <si>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</si>
  <si>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</si>
  <si>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</si>
  <si>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</si>
  <si>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</si>
  <si>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</si>
  <si>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</si>
  <si>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</si>
  <si>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</si>
  <si>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</si>
  <si>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</si>
  <si>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</si>
  <si>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</si>
  <si>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</si>
  <si>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</si>
  <si>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</si>
  <si>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</si>
  <si>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</si>
  <si>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</si>
  <si>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</si>
  <si>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</si>
  <si>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</si>
  <si>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</si>
  <si>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</si>
  <si>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</si>
  <si>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</si>
  <si>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</si>
  <si>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</si>
  <si>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</si>
  <si>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</si>
  <si>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</si>
  <si>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</si>
  <si>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</si>
  <si>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</si>
  <si>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</si>
  <si>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</si>
  <si>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</si>
  <si>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</si>
  <si>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</si>
  <si>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</si>
  <si>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</si>
  <si>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</si>
  <si>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</si>
  <si>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</si>
  <si>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</si>
  <si>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</si>
  <si>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</si>
  <si>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</si>
  <si>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</si>
  <si>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</si>
  <si>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</si>
  <si>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</si>
  <si>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</si>
  <si>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</si>
  <si>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</si>
  <si>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</si>
  <si>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</si>
  <si>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</si>
  <si>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</si>
  <si>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</si>
  <si>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</si>
  <si>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</si>
  <si>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</si>
  <si>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</si>
  <si>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</si>
  <si>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</si>
  <si>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</si>
  <si>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</si>
  <si>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</si>
  <si>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</si>
  <si>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</si>
  <si>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</si>
  <si>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</si>
  <si>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</si>
  <si>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</si>
  <si>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</si>
  <si>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</si>
  <si>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</si>
  <si>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</si>
  <si>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</si>
  <si>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</si>
  <si>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</si>
  <si>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</si>
  <si>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</si>
  <si>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</si>
  <si>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</si>
  <si>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</si>
  <si>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</si>
  <si>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</si>
  <si>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</si>
  <si>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</si>
  <si>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</si>
  <si>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</si>
  <si>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</si>
  <si>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</si>
  <si>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</si>
  <si>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</si>
  <si>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</si>
  <si>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</si>
  <si>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</si>
  <si>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</si>
  <si>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</si>
  <si>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</si>
  <si>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</si>
  <si>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</si>
  <si>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</si>
  <si>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</si>
  <si>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</si>
  <si>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</si>
  <si>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</si>
  <si>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</si>
  <si>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</si>
  <si>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</si>
  <si>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</si>
  <si>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</si>
  <si>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</si>
  <si>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</si>
  <si>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</si>
  <si>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</si>
  <si>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</si>
  <si>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</si>
  <si>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</si>
  <si>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</si>
  <si>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</si>
  <si>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</si>
  <si>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</si>
  <si>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</si>
  <si>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</si>
  <si>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</si>
  <si>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</si>
  <si>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</si>
  <si>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</si>
  <si>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</si>
  <si>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</si>
  <si>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</si>
  <si>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</si>
  <si>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</si>
  <si>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</si>
  <si>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</si>
  <si>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</si>
  <si>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</si>
  <si>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</si>
  <si>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</si>
  <si>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</si>
  <si>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</si>
  <si>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</si>
  <si>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</si>
  <si>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</si>
  <si>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</si>
  <si>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</si>
  <si>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</si>
  <si>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</si>
  <si>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</si>
  <si>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</si>
  <si>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</si>
  <si>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</si>
  <si>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</si>
  <si>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</si>
  <si>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</si>
  <si>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</si>
  <si>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</si>
  <si>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</si>
  <si>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</si>
  <si>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</si>
  <si>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</si>
  <si>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</si>
  <si>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</si>
  <si>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</si>
  <si>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</si>
  <si>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</si>
  <si>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</si>
  <si>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</si>
  <si>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</si>
  <si>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</si>
  <si>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</si>
  <si>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</si>
  <si>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</si>
  <si>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</si>
  <si>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</si>
  <si>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</si>
  <si>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</si>
  <si>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</si>
  <si>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</si>
  <si>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</si>
  <si>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</si>
  <si>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</si>
  <si>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</si>
  <si>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</si>
  <si>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</si>
  <si>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</si>
  <si>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</si>
  <si>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</si>
  <si>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</si>
  <si>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</si>
  <si>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</si>
  <si>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</si>
  <si>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</si>
  <si>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</si>
  <si>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</si>
  <si>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</si>
  <si>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</si>
  <si>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</si>
  <si>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</si>
  <si>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</si>
  <si>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</si>
  <si>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</si>
  <si>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</si>
  <si>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</si>
  <si>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</si>
  <si>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</si>
  <si>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</si>
  <si>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</si>
  <si>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</si>
  <si>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</si>
  <si>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</si>
  <si>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</si>
  <si>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</si>
  <si>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</si>
  <si>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</si>
  <si>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</si>
  <si>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</si>
  <si>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</si>
  <si>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</si>
  <si>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</si>
  <si>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</si>
  <si>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</si>
  <si>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</si>
  <si>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</si>
  <si>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</si>
  <si>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</si>
  <si>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</si>
  <si>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</si>
  <si>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</si>
  <si>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</si>
  <si>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</si>
  <si>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</si>
  <si>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</si>
  <si>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</si>
  <si>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</si>
  <si>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</si>
  <si>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</si>
  <si>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</si>
  <si>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</si>
  <si>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</si>
  <si>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</si>
  <si>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</si>
  <si>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</si>
  <si>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</si>
  <si>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</si>
  <si>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</si>
  <si>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</si>
  <si>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</si>
  <si>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</si>
  <si>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</si>
  <si>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</si>
  <si>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</si>
  <si>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</si>
  <si>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</si>
  <si>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</si>
  <si>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</si>
  <si>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</si>
  <si>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</si>
  <si>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</si>
  <si>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</si>
  <si>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</si>
  <si>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</si>
  <si>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</si>
  <si>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</si>
  <si>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</si>
  <si>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</si>
  <si>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</si>
  <si>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</si>
  <si>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</si>
  <si>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</si>
  <si>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</si>
  <si>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</si>
  <si>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</si>
  <si>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</si>
  <si>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</si>
  <si>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</si>
  <si>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</si>
  <si>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</si>
  <si>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</si>
  <si>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</si>
  <si>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</si>
  <si>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</si>
  <si>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</si>
  <si>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</si>
  <si>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</si>
  <si>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</si>
  <si>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</si>
  <si>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</si>
  <si>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</si>
  <si>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</si>
  <si>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</si>
  <si>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</si>
  <si>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</si>
  <si>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</si>
  <si>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</si>
  <si>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</si>
  <si>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</si>
  <si>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</si>
  <si>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</si>
  <si>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</si>
  <si>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</si>
  <si>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</si>
  <si>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</si>
  <si>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</si>
  <si>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</si>
  <si>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</si>
  <si>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</si>
  <si>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</si>
  <si>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</si>
  <si>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</si>
  <si>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</si>
  <si>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</si>
  <si>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</si>
  <si>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</si>
  <si>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</si>
  <si>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</si>
  <si>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</si>
  <si>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</si>
  <si>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</si>
  <si>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</si>
  <si>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</si>
  <si>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</si>
  <si>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</si>
  <si>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</si>
  <si>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</si>
  <si>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</si>
  <si>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</si>
  <si>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</si>
  <si>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</si>
  <si>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</si>
  <si>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</si>
  <si>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</si>
  <si>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</si>
  <si>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</si>
  <si>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</si>
  <si>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</si>
  <si>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</si>
  <si>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</si>
  <si>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</si>
  <si>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</si>
  <si>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</si>
  <si>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</si>
  <si>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</si>
  <si>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</si>
  <si>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</si>
  <si>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</si>
  <si>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</si>
  <si>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</si>
  <si>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</si>
  <si>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</si>
  <si>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</si>
  <si>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</si>
  <si>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</si>
  <si>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</si>
  <si>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</si>
  <si>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</si>
  <si>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</si>
  <si>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</si>
  <si>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</si>
  <si>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</si>
  <si>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</si>
  <si>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</si>
  <si>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</si>
  <si>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</si>
  <si>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</si>
  <si>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</si>
  <si>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</si>
  <si>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</si>
  <si>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</si>
  <si>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</si>
  <si>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</si>
  <si>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</si>
  <si>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</si>
  <si>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</si>
  <si>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</si>
  <si>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</si>
  <si>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</si>
  <si>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</si>
  <si>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</si>
  <si>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</si>
  <si>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</si>
  <si>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</si>
  <si>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</si>
  <si>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</si>
  <si>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</si>
  <si>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</si>
  <si>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</si>
  <si>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</si>
  <si>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</si>
  <si>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</si>
  <si>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</si>
  <si>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</si>
  <si>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</si>
  <si>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</si>
  <si>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</si>
  <si>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</si>
  <si>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</si>
  <si>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</si>
  <si>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</si>
  <si>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</si>
  <si>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</si>
  <si>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</si>
  <si>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</si>
  <si>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</si>
  <si>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</si>
  <si>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</si>
  <si>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</si>
  <si>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</si>
  <si>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</si>
  <si>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</si>
  <si>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</si>
  <si>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</si>
  <si>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</si>
  <si>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</si>
  <si>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</si>
  <si>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</si>
  <si>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</si>
  <si>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</si>
  <si>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</si>
  <si>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</si>
  <si>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</si>
  <si>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</si>
  <si>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</si>
  <si>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</si>
  <si>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</si>
  <si>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</si>
  <si>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</si>
  <si>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</si>
  <si>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</si>
  <si>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</si>
  <si>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</si>
  <si>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</si>
  <si>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</si>
  <si>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</si>
  <si>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</si>
  <si>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</si>
  <si>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</si>
  <si>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</si>
  <si>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</si>
  <si>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</si>
  <si>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</si>
  <si>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</si>
  <si>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</si>
  <si>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</si>
  <si>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</si>
  <si>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</si>
  <si>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</si>
  <si>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</si>
  <si>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</si>
  <si>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</si>
  <si>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</si>
  <si>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</si>
  <si>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</si>
  <si>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</si>
  <si>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</si>
  <si>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</si>
  <si>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</si>
  <si>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</si>
  <si>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</si>
  <si>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</si>
  <si>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</si>
  <si>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</si>
  <si>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</si>
  <si>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</si>
  <si>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</si>
  <si>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</si>
  <si>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</si>
  <si>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</si>
  <si>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</si>
  <si>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</si>
  <si>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</si>
  <si>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</si>
  <si>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</si>
  <si>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</si>
  <si>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</si>
  <si>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</si>
  <si>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</si>
  <si>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</si>
  <si>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</si>
  <si>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</si>
  <si>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</si>
  <si>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</si>
  <si>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</si>
  <si>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</si>
  <si>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</si>
  <si>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</si>
  <si>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</si>
  <si>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</si>
  <si>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</si>
  <si>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</si>
  <si>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</si>
  <si>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</si>
  <si>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</si>
  <si>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</si>
  <si>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</si>
  <si>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</si>
  <si>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</si>
  <si>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</si>
  <si>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</si>
  <si>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</si>
  <si>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</si>
  <si>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</si>
  <si>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</si>
  <si>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</si>
  <si>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</si>
  <si>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</si>
  <si>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</si>
  <si>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</si>
  <si>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</si>
  <si>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</si>
  <si>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</si>
  <si>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</si>
  <si>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</si>
  <si>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</si>
  <si>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</si>
  <si>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</si>
  <si>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</si>
  <si>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</si>
  <si>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</si>
  <si>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</si>
  <si>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</si>
  <si>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</si>
  <si>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</si>
  <si>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</si>
  <si>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</si>
  <si>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</si>
  <si>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</si>
  <si>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</si>
  <si>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</si>
  <si>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</si>
  <si>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</si>
  <si>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</si>
  <si>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</si>
  <si>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</si>
  <si>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</si>
  <si>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</si>
  <si>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</si>
  <si>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</si>
  <si>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</si>
  <si>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</si>
  <si>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</si>
  <si>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</si>
  <si>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</si>
  <si>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</si>
  <si>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</si>
  <si>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</si>
  <si>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</si>
  <si>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</si>
  <si>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</si>
  <si>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</si>
  <si>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</si>
  <si>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</si>
  <si>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</si>
  <si>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</si>
  <si>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</si>
  <si>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</si>
  <si>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</si>
  <si>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</si>
  <si>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</si>
  <si>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</si>
  <si>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</si>
  <si>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</si>
  <si>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</si>
  <si>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</si>
  <si>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</si>
  <si>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</si>
  <si>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</si>
  <si>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</si>
  <si>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</si>
  <si>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</si>
  <si>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</si>
  <si>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</si>
  <si>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</si>
  <si>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</si>
  <si>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</si>
  <si>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</si>
  <si>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</si>
  <si>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</si>
  <si>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</si>
  <si>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</si>
  <si>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</si>
  <si>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</si>
  <si>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</si>
  <si>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</si>
  <si>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</si>
  <si>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</si>
  <si>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</si>
  <si>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</si>
  <si>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</si>
  <si>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</si>
  <si>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</si>
  <si>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</si>
  <si>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</si>
  <si>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</si>
  <si>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</si>
  <si>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</si>
  <si>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</si>
  <si>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</si>
  <si>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</si>
  <si>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</si>
  <si>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</si>
  <si>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</si>
  <si>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</si>
  <si>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</si>
  <si>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</si>
  <si>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</si>
  <si>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</si>
  <si>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</si>
  <si>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</si>
  <si>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</si>
  <si>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</si>
  <si>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</si>
  <si>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</si>
  <si>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</si>
  <si>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</si>
  <si>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</si>
  <si>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</si>
  <si>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</si>
  <si>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</si>
  <si>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</si>
  <si>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</si>
  <si>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</si>
  <si>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</si>
  <si>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</si>
  <si>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</si>
  <si>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</si>
  <si>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</si>
  <si>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</si>
  <si>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</si>
  <si>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</si>
  <si>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</si>
  <si>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</si>
  <si>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</si>
  <si>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</si>
  <si>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</si>
  <si>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</si>
  <si>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</si>
  <si>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</si>
  <si>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</si>
  <si>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</si>
  <si>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</si>
  <si>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</si>
  <si>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</si>
  <si>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</si>
  <si>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</si>
  <si>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</si>
  <si>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</si>
  <si>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</si>
  <si>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</si>
  <si>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</si>
  <si>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</si>
  <si>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</si>
  <si>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</si>
  <si>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</si>
  <si>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</si>
  <si>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</si>
  <si>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</si>
  <si>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</si>
  <si>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</si>
  <si>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</si>
  <si>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</si>
  <si>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</si>
  <si>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</si>
  <si>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</si>
  <si>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</si>
  <si>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</si>
  <si>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</si>
  <si>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</si>
  <si>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</si>
  <si>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</si>
  <si>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</si>
  <si>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</si>
  <si>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</si>
  <si>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</si>
  <si>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</si>
  <si>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</si>
  <si>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</si>
  <si>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</si>
  <si>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</si>
  <si>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</si>
  <si>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</si>
  <si>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</si>
  <si>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</si>
  <si>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</si>
  <si>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</si>
  <si>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</si>
  <si>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</si>
  <si>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</si>
  <si>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</si>
  <si>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</si>
  <si>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</si>
  <si>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</si>
  <si>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</si>
  <si>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</si>
  <si>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</si>
  <si>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</si>
  <si>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</si>
  <si>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</si>
  <si>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</si>
  <si>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</si>
  <si>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</si>
  <si>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</si>
  <si>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</si>
  <si>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</si>
  <si>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</si>
  <si>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</si>
  <si>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</si>
  <si>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</si>
  <si>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</si>
  <si>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</si>
  <si>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</si>
  <si>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</si>
  <si>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</si>
  <si>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</si>
  <si>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</si>
  <si>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</si>
  <si>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</si>
  <si>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</si>
  <si>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</si>
  <si>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</si>
  <si>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</si>
  <si>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</si>
  <si>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</si>
  <si>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</si>
  <si>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</si>
  <si>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</si>
  <si>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</si>
  <si>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</si>
  <si>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</si>
  <si>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</si>
  <si>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</si>
  <si>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</si>
  <si>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</si>
  <si>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</si>
  <si>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</si>
  <si>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</si>
  <si>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</si>
  <si>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</si>
  <si>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</si>
  <si>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</si>
  <si>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</si>
  <si>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</si>
  <si>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</si>
  <si>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</si>
  <si>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</si>
  <si>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</si>
  <si>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</si>
  <si>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</si>
  <si>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</si>
  <si>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</si>
  <si>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</si>
  <si>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</si>
  <si>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</si>
  <si>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</si>
  <si>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</si>
  <si>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</si>
  <si>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</si>
  <si>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</si>
  <si>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</si>
  <si>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</si>
  <si>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</si>
  <si>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</si>
  <si>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</si>
  <si>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</si>
  <si>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</si>
  <si>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</si>
  <si>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</si>
  <si>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</si>
  <si>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</si>
  <si>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</si>
  <si>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</si>
  <si>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</si>
  <si>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</si>
  <si>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</si>
  <si>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</si>
  <si>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</si>
  <si>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</si>
  <si>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</si>
  <si>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</si>
  <si>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</si>
  <si>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</si>
  <si>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</si>
  <si>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</si>
  <si>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</si>
  <si>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</si>
  <si>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</si>
  <si>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</si>
  <si>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</si>
  <si>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</si>
  <si>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</si>
  <si>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</si>
  <si>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</si>
  <si>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</si>
  <si>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</si>
  <si>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</si>
  <si>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</si>
  <si>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</si>
  <si>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</si>
  <si>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</si>
  <si>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</si>
  <si>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</si>
  <si>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</si>
  <si>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</si>
  <si>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</si>
  <si>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</si>
  <si>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</si>
  <si>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</si>
  <si>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</si>
  <si>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</si>
  <si>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</si>
  <si>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</si>
  <si>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</si>
  <si>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</si>
  <si>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</si>
  <si>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</si>
  <si>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</si>
  <si>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</si>
  <si>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</si>
  <si>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</si>
  <si>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</si>
  <si>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</si>
  <si>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</si>
  <si>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</si>
  <si>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</si>
  <si>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</si>
  <si>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</si>
  <si>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</si>
  <si>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</si>
  <si>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</si>
  <si>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</si>
  <si>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</si>
  <si>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</si>
  <si>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</si>
  <si>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</si>
  <si>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</si>
  <si>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</si>
  <si>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</si>
  <si>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</si>
  <si>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</si>
  <si>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</si>
  <si>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</si>
  <si>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</si>
  <si>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</si>
  <si>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</si>
  <si>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</si>
  <si>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</si>
  <si>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</si>
  <si>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</si>
  <si>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</si>
  <si>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</si>
  <si>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</si>
  <si>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</si>
  <si>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</si>
  <si>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</si>
  <si>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</si>
  <si>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</si>
  <si>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</si>
  <si>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</si>
  <si>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</si>
  <si>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</si>
  <si>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</si>
  <si>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</si>
  <si>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</si>
  <si>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</si>
  <si>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</si>
  <si>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</si>
  <si>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</si>
  <si>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</si>
  <si>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</si>
  <si>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</si>
  <si>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</si>
  <si>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</si>
  <si>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</si>
  <si>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</si>
  <si>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</si>
  <si>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</si>
  <si>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</si>
  <si>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</si>
  <si>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</si>
  <si>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</si>
  <si>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</si>
  <si>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</si>
  <si>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</si>
  <si>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</si>
  <si>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</si>
  <si>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</si>
  <si>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</si>
  <si>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</si>
  <si>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</si>
  <si>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</si>
  <si>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</si>
  <si>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</si>
  <si>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</si>
  <si>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</si>
  <si>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</si>
  <si>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</si>
  <si>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</si>
  <si>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</si>
  <si>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</si>
  <si>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</si>
  <si>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</si>
  <si>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</si>
  <si>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</si>
  <si>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</si>
  <si>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</si>
  <si>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</si>
  <si>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</si>
  <si>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</si>
  <si>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</si>
  <si>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</si>
  <si>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</si>
  <si>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</si>
  <si>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</si>
  <si>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</si>
  <si>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</si>
  <si>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</si>
  <si>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</si>
  <si>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</si>
  <si>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</si>
  <si>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</si>
  <si>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</si>
  <si>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</si>
  <si>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</si>
  <si>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</si>
  <si>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</si>
  <si>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</si>
  <si>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</si>
  <si>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</si>
  <si>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</si>
  <si>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</si>
  <si>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</si>
  <si>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</si>
  <si>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</si>
  <si>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</si>
  <si>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</si>
  <si>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</si>
  <si>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</si>
  <si>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</si>
  <si>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</si>
  <si>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</si>
  <si>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</si>
  <si>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</si>
  <si>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</si>
  <si>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</si>
  <si>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</si>
  <si>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</si>
  <si>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</si>
  <si>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</si>
  <si>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</si>
  <si>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</si>
  <si>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</si>
  <si>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</si>
  <si>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</si>
  <si>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</si>
  <si>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</si>
  <si>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</si>
  <si>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</si>
  <si>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</si>
  <si>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</si>
  <si>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</si>
  <si>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</si>
  <si>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</si>
  <si>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</si>
  <si>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</si>
  <si>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</si>
  <si>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</si>
  <si>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</si>
  <si>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</si>
  <si>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</si>
  <si>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</si>
  <si>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</si>
  <si>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</si>
  <si>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</si>
  <si>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</si>
  <si>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</si>
  <si>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</si>
  <si>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</si>
  <si>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</si>
  <si>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</si>
  <si>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</si>
  <si>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</si>
  <si>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</si>
  <si>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</si>
  <si>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</si>
  <si>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</si>
  <si>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</si>
  <si>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</si>
  <si>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</si>
  <si>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</si>
  <si>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</si>
  <si>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</si>
  <si>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</si>
  <si>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</si>
  <si>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</si>
  <si>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</si>
  <si>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</si>
  <si>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</si>
  <si>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</si>
  <si>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</si>
  <si>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</si>
  <si>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</si>
  <si>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</si>
  <si>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</si>
  <si>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</si>
  <si>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</si>
  <si>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</si>
  <si>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</si>
  <si>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</si>
  <si>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</si>
  <si>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</si>
  <si>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</si>
  <si>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</si>
  <si>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</si>
  <si>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</si>
  <si>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</si>
  <si>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</si>
  <si>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</si>
  <si>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</si>
  <si>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</si>
  <si>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</si>
  <si>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</si>
  <si>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</si>
  <si>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</si>
  <si>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</si>
  <si>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</si>
  <si>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</si>
  <si>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</si>
  <si>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</si>
  <si>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</si>
  <si>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</si>
  <si>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</si>
  <si>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</si>
  <si>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</si>
  <si>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</si>
  <si>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</si>
  <si>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</si>
  <si>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</si>
  <si>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</si>
  <si>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</si>
  <si>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</si>
  <si>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</si>
  <si>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</si>
  <si>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</si>
  <si>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</si>
  <si>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</si>
  <si>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</si>
  <si>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</si>
  <si>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</si>
  <si>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</si>
  <si>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</si>
  <si>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</si>
  <si>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</si>
  <si>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</si>
  <si>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</si>
  <si>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</si>
  <si>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</si>
  <si>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</si>
  <si>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</si>
  <si>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</si>
  <si>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</si>
  <si>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</si>
  <si>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</si>
  <si>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</si>
  <si>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</si>
  <si>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</si>
  <si>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</si>
  <si>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</si>
  <si>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</si>
  <si>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</si>
  <si>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</si>
  <si>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</si>
  <si>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</si>
  <si>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</si>
  <si>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</si>
  <si>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</si>
  <si>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</si>
  <si>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</si>
  <si>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</si>
  <si>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</si>
  <si>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</si>
  <si>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</si>
  <si>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</si>
  <si>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</si>
  <si>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</si>
  <si>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</si>
  <si>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</si>
  <si>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</si>
  <si>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</si>
  <si>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</si>
  <si>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</si>
  <si>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</si>
  <si>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</si>
  <si>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</si>
  <si>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</si>
  <si>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</si>
  <si>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</si>
  <si>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</si>
  <si>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</si>
  <si>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</si>
  <si>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</si>
  <si>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</si>
  <si>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</si>
  <si>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</si>
  <si>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</si>
  <si>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</si>
  <si>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</si>
  <si>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</si>
  <si>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</si>
  <si>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</si>
  <si>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</si>
  <si>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</si>
  <si>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</si>
  <si>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</si>
  <si>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</si>
  <si>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</si>
  <si>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</si>
  <si>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</si>
  <si>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</si>
  <si>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</si>
  <si>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</si>
  <si>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</si>
  <si>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</si>
  <si>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</si>
  <si>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</si>
  <si>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</si>
  <si>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</si>
  <si>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</si>
  <si>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</si>
  <si>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</si>
  <si>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</si>
  <si>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</si>
  <si>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</si>
  <si>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</si>
  <si>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</si>
  <si>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</si>
  <si>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</si>
  <si>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</si>
  <si>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</si>
  <si>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</si>
  <si>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</si>
  <si>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</si>
  <si>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</si>
  <si>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</si>
  <si>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</si>
  <si>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</si>
  <si>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</si>
  <si>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</si>
  <si>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</si>
  <si>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</si>
  <si>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</si>
  <si>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</si>
  <si>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</si>
  <si>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</si>
  <si>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</si>
  <si>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</si>
  <si>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</si>
  <si>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</si>
  <si>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</si>
  <si>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</si>
  <si>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</si>
  <si>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</si>
  <si>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</si>
  <si>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</si>
  <si>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</si>
  <si>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</si>
  <si>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</si>
  <si>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</si>
  <si>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</si>
  <si>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</si>
  <si>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</si>
  <si>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</si>
  <si>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</si>
  <si>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</si>
  <si>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</si>
  <si>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</si>
  <si>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</si>
  <si>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</si>
  <si>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</si>
  <si>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</si>
  <si>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</si>
  <si>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</si>
  <si>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</si>
  <si>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</si>
  <si>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</si>
  <si>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</si>
  <si>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</si>
  <si>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</si>
  <si>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</si>
  <si>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</si>
  <si>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</si>
  <si>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</si>
  <si>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</si>
  <si>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</si>
  <si>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</si>
  <si>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</si>
  <si>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</si>
  <si>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</si>
  <si>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</si>
  <si>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</si>
  <si>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</si>
  <si>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</si>
  <si>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</si>
  <si>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</si>
  <si>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</si>
  <si>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</si>
  <si>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</si>
  <si>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</si>
  <si>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</si>
  <si>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</si>
  <si>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</si>
  <si>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</si>
  <si>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</si>
  <si>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</si>
  <si>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</si>
  <si>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</si>
  <si>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</si>
  <si>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</si>
  <si>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</si>
  <si>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</si>
  <si>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</si>
  <si>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</si>
  <si>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</si>
  <si>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</si>
  <si>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</si>
  <si>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</si>
  <si>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</si>
  <si>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</si>
  <si>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</si>
  <si>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</si>
  <si>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</si>
  <si>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</si>
  <si>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</si>
  <si>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</si>
  <si>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</si>
  <si>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</si>
  <si>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</si>
  <si>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</si>
  <si>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</si>
  <si>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</si>
  <si>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</si>
  <si>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</si>
  <si>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</si>
  <si>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</si>
  <si>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</si>
  <si>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</si>
  <si>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</si>
  <si>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</si>
  <si>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</si>
  <si>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</si>
  <si>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</si>
  <si>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</si>
  <si>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</si>
  <si>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</si>
  <si>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</si>
  <si>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</si>
  <si>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</si>
  <si>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</si>
  <si>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</si>
  <si>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</si>
  <si>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</si>
  <si>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</si>
  <si>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</si>
  <si>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</si>
  <si>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</si>
  <si>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</si>
  <si>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</si>
  <si>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</si>
  <si>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</si>
  <si>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</si>
  <si>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</si>
  <si>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</si>
  <si>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</si>
  <si>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</si>
  <si>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</si>
  <si>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</si>
  <si>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</si>
  <si>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</si>
  <si>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</si>
  <si>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</si>
  <si>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</si>
  <si>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</si>
  <si>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</si>
  <si>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</si>
  <si>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</si>
  <si>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</si>
  <si>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</si>
  <si>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</si>
  <si>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</si>
  <si>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</si>
  <si>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</si>
  <si>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</si>
  <si>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</si>
  <si>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</si>
  <si>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</si>
  <si>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</si>
  <si>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</si>
  <si>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</si>
  <si>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</si>
  <si>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</si>
  <si>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</si>
  <si>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</si>
  <si>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</si>
  <si>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</si>
  <si>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</si>
  <si>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</si>
  <si>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</si>
  <si>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</si>
  <si>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</si>
  <si>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</si>
  <si>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</si>
  <si>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</si>
  <si>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</si>
  <si>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</si>
  <si>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</si>
  <si>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</si>
  <si>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</si>
  <si>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</si>
  <si>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</si>
  <si>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</si>
  <si>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</si>
  <si>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</si>
  <si>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</si>
  <si>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</si>
  <si>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</si>
  <si>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</si>
  <si>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</si>
  <si>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</si>
  <si>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</si>
  <si>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</si>
  <si>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</si>
  <si>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</si>
  <si>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</si>
  <si>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</si>
  <si>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</si>
  <si>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</si>
  <si>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</si>
  <si>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</si>
  <si>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</si>
  <si>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</si>
  <si>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</si>
  <si>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</si>
  <si>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</si>
  <si>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</si>
  <si>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</si>
  <si>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</si>
  <si>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</si>
  <si>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</si>
  <si>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</si>
  <si>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</si>
  <si>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</si>
  <si>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</si>
  <si>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</si>
  <si>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</si>
  <si>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</si>
  <si>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</si>
  <si>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</si>
  <si>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</si>
  <si>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</si>
  <si>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</si>
  <si>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</si>
  <si>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</si>
  <si>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</si>
  <si>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</si>
  <si>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</si>
  <si>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</si>
  <si>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</si>
  <si>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</si>
  <si>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</si>
  <si>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</si>
  <si>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</si>
  <si>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</si>
  <si>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</si>
  <si>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</si>
  <si>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</si>
  <si>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</si>
  <si>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</si>
  <si>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</si>
  <si>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</si>
  <si>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</si>
  <si>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</si>
  <si>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</si>
  <si>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</si>
  <si>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</si>
  <si>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</si>
  <si>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</si>
  <si>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</si>
  <si>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</si>
  <si>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</si>
  <si>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</si>
  <si>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</si>
  <si>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</si>
  <si>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</si>
  <si>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</si>
  <si>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</si>
  <si>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</si>
  <si>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</si>
  <si>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</si>
  <si>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</si>
  <si>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</si>
  <si>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</si>
  <si>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</si>
  <si>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</si>
  <si>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</si>
  <si>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</si>
  <si>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</si>
  <si>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</si>
  <si>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</si>
  <si>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</si>
  <si>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</si>
  <si>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</si>
  <si>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</si>
  <si>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</si>
  <si>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</si>
  <si>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</si>
  <si>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</si>
  <si>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</si>
  <si>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</si>
  <si>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</si>
  <si>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</si>
  <si>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</si>
  <si>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</si>
  <si>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</si>
  <si>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</si>
  <si>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</si>
  <si>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</si>
  <si>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</si>
  <si>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</si>
  <si>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</si>
  <si>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</si>
  <si>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</si>
  <si>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</si>
  <si>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</si>
  <si>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</si>
  <si>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</si>
  <si>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</si>
  <si>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</si>
  <si>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</si>
  <si>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</si>
  <si>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</si>
  <si>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</si>
  <si>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</si>
  <si>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</si>
  <si>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</si>
  <si>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</si>
  <si>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</si>
  <si>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</si>
  <si>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</si>
  <si>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</si>
  <si>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</si>
  <si>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</si>
  <si>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</si>
  <si>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</si>
  <si>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</si>
  <si>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</si>
  <si>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</si>
  <si>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</si>
  <si>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</si>
  <si>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</si>
  <si>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</si>
  <si>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</si>
  <si>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</si>
  <si>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</si>
  <si>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</si>
  <si>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</si>
  <si>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</si>
  <si>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</si>
  <si>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</si>
  <si>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</si>
  <si>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</si>
  <si>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</si>
  <si>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</si>
  <si>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</si>
  <si>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</si>
  <si>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</si>
  <si>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</si>
  <si>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</si>
  <si>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</si>
  <si>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</si>
  <si>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</si>
  <si>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</si>
  <si>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</si>
  <si>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</si>
  <si>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</si>
  <si>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</si>
  <si>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</si>
  <si>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</si>
  <si>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</si>
  <si>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</si>
  <si>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</si>
  <si>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</si>
  <si>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</si>
  <si>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</si>
  <si>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</si>
  <si>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</si>
  <si>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</si>
  <si>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</si>
  <si>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</si>
  <si>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</si>
  <si>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</si>
  <si>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</si>
  <si>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</si>
  <si>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</si>
  <si>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</si>
  <si>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</si>
  <si>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</si>
  <si>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</si>
  <si>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</si>
  <si>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</si>
  <si>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</si>
  <si>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</si>
  <si>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</si>
  <si>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</si>
  <si>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</si>
  <si>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</si>
  <si>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</si>
  <si>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</si>
  <si>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</si>
  <si>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</si>
  <si>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</si>
  <si>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</si>
  <si>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</si>
  <si>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</si>
  <si>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</si>
  <si>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</si>
  <si>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</si>
  <si>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</si>
  <si>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</si>
  <si>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</si>
  <si>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</si>
  <si>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</si>
  <si>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</si>
  <si>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</si>
  <si>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</si>
  <si>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</si>
  <si>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</si>
  <si>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</si>
  <si>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</si>
  <si>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</si>
  <si>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</si>
  <si>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</si>
  <si>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</si>
  <si>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</si>
  <si>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</si>
  <si>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</si>
  <si>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</si>
  <si>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</si>
  <si>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</si>
  <si>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</si>
  <si>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</si>
  <si>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</si>
  <si>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</si>
  <si>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</si>
  <si>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</si>
  <si>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</si>
  <si>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</si>
  <si>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</si>
  <si>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</si>
  <si>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</si>
  <si>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</si>
  <si>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</si>
  <si>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</si>
  <si>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</si>
  <si>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</si>
  <si>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</si>
  <si>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</si>
  <si>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</si>
  <si>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</si>
  <si>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</si>
  <si>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</si>
  <si>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</si>
  <si>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</si>
  <si>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</si>
  <si>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</si>
  <si>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</si>
  <si>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</si>
  <si>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</si>
  <si>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</si>
  <si>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</si>
  <si>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</si>
  <si>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</si>
  <si>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</si>
  <si>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</si>
  <si>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</si>
  <si>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</si>
  <si>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</si>
  <si>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</si>
  <si>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</si>
  <si>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</si>
  <si>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</si>
  <si>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</si>
  <si>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</si>
  <si>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</si>
  <si>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</si>
  <si>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</si>
  <si>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</si>
  <si>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</si>
  <si>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</si>
  <si>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</si>
  <si>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</si>
  <si>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</si>
  <si>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</si>
  <si>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</si>
  <si>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</si>
  <si>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</si>
  <si>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</si>
  <si>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</si>
  <si>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</si>
  <si>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</si>
  <si>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</si>
  <si>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</si>
  <si>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</si>
  <si>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</si>
  <si>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</si>
  <si>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</si>
  <si>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</si>
  <si>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</si>
  <si>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</si>
  <si>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</si>
  <si>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</si>
  <si>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</si>
  <si>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</si>
  <si>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</si>
  <si>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</si>
  <si>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</si>
  <si>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</si>
  <si>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</si>
  <si>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</si>
  <si>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</si>
  <si>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</si>
  <si>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</si>
  <si>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</si>
  <si>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</si>
  <si>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</si>
  <si>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</si>
  <si>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</si>
  <si>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</si>
  <si>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</si>
  <si>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</si>
  <si>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</si>
  <si>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</si>
  <si>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</si>
  <si>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</si>
  <si>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</si>
  <si>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</si>
  <si>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</si>
  <si>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</si>
  <si>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</si>
  <si>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</si>
  <si>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</si>
  <si>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</si>
  <si>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</si>
  <si>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</si>
  <si>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</si>
  <si>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</si>
  <si>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</si>
  <si>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</si>
  <si>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</si>
  <si>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</si>
  <si>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</si>
  <si>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</si>
  <si>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</si>
  <si>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</si>
  <si>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</si>
  <si>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</si>
  <si>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</si>
  <si>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</si>
  <si>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</si>
  <si>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</si>
  <si>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</si>
  <si>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</si>
  <si>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</si>
  <si>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</si>
  <si>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</si>
  <si>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</si>
  <si>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</si>
  <si>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</si>
  <si>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</si>
  <si>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</si>
  <si>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</si>
  <si>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</si>
  <si>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</si>
  <si>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</si>
  <si>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</si>
  <si>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</si>
  <si>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</si>
  <si>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</si>
  <si>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</si>
  <si>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</si>
  <si>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</si>
  <si>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</si>
  <si>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</si>
  <si>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</si>
  <si>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</si>
  <si>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</si>
  <si>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</si>
  <si>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</si>
  <si>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</si>
  <si>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</si>
  <si>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</si>
  <si>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</si>
  <si>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</si>
  <si>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</si>
  <si>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</si>
  <si>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</si>
  <si>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</si>
  <si>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</si>
  <si>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</si>
  <si>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</si>
  <si>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</si>
  <si>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</si>
  <si>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</si>
  <si>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</si>
  <si>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</si>
  <si>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</si>
  <si>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</si>
  <si>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</si>
  <si>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</si>
  <si>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</si>
  <si>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</si>
  <si>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</si>
  <si>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</si>
  <si>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</si>
  <si>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</si>
  <si>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</si>
  <si>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</si>
  <si>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</si>
  <si>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</si>
  <si>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</si>
  <si>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</si>
  <si>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</si>
  <si>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</si>
  <si>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</si>
  <si>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</si>
  <si>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</si>
  <si>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</si>
  <si>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</si>
  <si>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</si>
  <si>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</si>
  <si>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</si>
  <si>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</si>
  <si>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</si>
  <si>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</si>
  <si>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</si>
  <si>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</si>
  <si>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</si>
  <si>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</si>
  <si>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</si>
  <si>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</si>
  <si>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</si>
  <si>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</si>
  <si>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</si>
  <si>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</si>
  <si>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</si>
  <si>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</si>
  <si>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</si>
  <si>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</si>
  <si>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</si>
  <si>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</si>
  <si>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</si>
  <si>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</si>
  <si>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</si>
  <si>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</si>
  <si>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</si>
  <si>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</si>
  <si>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</si>
  <si>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</si>
  <si>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</si>
  <si>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</si>
  <si>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</si>
  <si>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</si>
  <si>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</si>
  <si>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</si>
  <si>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</si>
  <si>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</si>
  <si>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</si>
  <si>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</si>
  <si>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</si>
  <si>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</si>
  <si>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</si>
  <si>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</si>
  <si>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</si>
  <si>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</si>
  <si>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</si>
  <si>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</si>
  <si>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</si>
  <si>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</si>
  <si>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</si>
  <si>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</si>
  <si>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</si>
  <si>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</si>
  <si>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</si>
  <si>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</si>
  <si>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</si>
  <si>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</si>
  <si>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</si>
  <si>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</si>
  <si>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</si>
  <si>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</si>
  <si>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</si>
  <si>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</si>
  <si>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</si>
  <si>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</si>
  <si>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</si>
  <si>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</si>
  <si>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</si>
  <si>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</si>
  <si>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</si>
  <si>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</si>
  <si>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</si>
  <si>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</si>
  <si>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</si>
  <si>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</si>
  <si>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</si>
  <si>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</si>
  <si>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</si>
  <si>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</si>
  <si>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</si>
  <si>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</si>
  <si>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</si>
  <si>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</si>
  <si>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</si>
  <si>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</si>
  <si>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</si>
  <si>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</si>
  <si>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</si>
  <si>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</si>
  <si>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</si>
  <si>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</si>
  <si>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</si>
  <si>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</si>
  <si>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</si>
  <si>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</si>
  <si>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</si>
  <si>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</si>
  <si>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</si>
  <si>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</si>
  <si>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</si>
  <si>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</si>
  <si>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</si>
  <si>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</si>
  <si>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</si>
  <si>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</si>
  <si>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</si>
  <si>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</si>
  <si>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</si>
  <si>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</si>
  <si>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</si>
  <si>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</si>
  <si>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</si>
  <si>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</si>
  <si>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</si>
  <si>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</si>
  <si>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</si>
  <si>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</si>
  <si>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</si>
  <si>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</si>
  <si>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</si>
  <si>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</si>
  <si>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</si>
  <si>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</si>
  <si>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</si>
  <si>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</si>
  <si>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</si>
  <si>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</si>
  <si>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</si>
  <si>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</si>
  <si>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</si>
  <si>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</si>
  <si>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</si>
  <si>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</si>
  <si>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</si>
  <si>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</si>
  <si>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</si>
  <si>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</si>
  <si>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</si>
  <si>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</si>
  <si>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</si>
  <si>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</si>
  <si>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</si>
  <si>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</si>
  <si>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</si>
  <si>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</si>
  <si>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</si>
  <si>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</si>
  <si>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</si>
  <si>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</si>
  <si>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</si>
  <si>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</si>
  <si>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</si>
  <si>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</si>
  <si>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</si>
  <si>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</si>
  <si>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</si>
  <si>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</si>
  <si>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</si>
  <si>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</si>
  <si>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</si>
  <si>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</si>
  <si>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</si>
  <si>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</si>
  <si>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</si>
  <si>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</si>
  <si>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</si>
  <si>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</si>
  <si>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</si>
  <si>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</si>
  <si>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</si>
  <si>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</si>
  <si>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</si>
  <si>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</si>
  <si>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</si>
  <si>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</si>
  <si>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</si>
  <si>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</si>
  <si>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</si>
  <si>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</si>
  <si>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</si>
  <si>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</si>
  <si>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</si>
  <si>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</si>
  <si>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</si>
  <si>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</si>
  <si>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</si>
  <si>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</si>
  <si>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</si>
  <si>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</si>
  <si>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</si>
  <si>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</si>
  <si>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</si>
  <si>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</si>
  <si>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</si>
  <si>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</si>
  <si>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</si>
  <si>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</si>
  <si>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</si>
  <si>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</si>
  <si>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</si>
  <si>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</si>
  <si>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</si>
  <si>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</si>
  <si>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</si>
  <si>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</si>
  <si>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</si>
  <si>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</si>
  <si>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</si>
  <si>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</si>
  <si>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</si>
  <si>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</si>
  <si>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</si>
  <si>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</si>
  <si>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</si>
  <si>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</si>
  <si>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</si>
  <si>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</si>
  <si>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</si>
  <si>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</si>
  <si>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</si>
  <si>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</si>
  <si>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</si>
  <si>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</si>
  <si>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</si>
  <si>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</si>
  <si>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</si>
  <si>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</si>
  <si>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</si>
  <si>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</si>
  <si>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</si>
  <si>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</si>
  <si>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</si>
  <si>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</si>
  <si>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</si>
  <si>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</si>
  <si>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</si>
  <si>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</si>
  <si>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</si>
  <si>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</si>
  <si>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</si>
  <si>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</si>
  <si>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</si>
  <si>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</si>
  <si>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</si>
  <si>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</si>
  <si>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</si>
  <si>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</si>
  <si>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</si>
  <si>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</si>
  <si>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</si>
  <si>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</si>
  <si>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</si>
  <si>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</si>
  <si>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</si>
  <si>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</si>
  <si>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</si>
  <si>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</si>
  <si>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</si>
  <si>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</si>
  <si>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</si>
  <si>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</si>
  <si>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</si>
  <si>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</si>
  <si>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</si>
  <si>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</si>
  <si>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</si>
  <si>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</si>
  <si>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</si>
  <si>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</si>
  <si>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</si>
  <si>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</si>
  <si>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</si>
  <si>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</si>
  <si>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</si>
  <si>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</si>
  <si>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</si>
  <si>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</si>
  <si>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</si>
  <si>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</si>
  <si>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</si>
  <si>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</si>
  <si>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</si>
  <si>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</si>
  <si>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</si>
  <si>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</si>
  <si>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</si>
  <si>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</si>
  <si>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</si>
  <si>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</si>
  <si>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</si>
  <si>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</si>
  <si>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</si>
  <si>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</si>
  <si>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</si>
  <si>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</si>
  <si>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</si>
  <si>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</si>
  <si>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</si>
  <si>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</si>
  <si>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</si>
  <si>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</si>
  <si>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</si>
  <si>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</si>
  <si>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</si>
  <si>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</si>
  <si>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</si>
  <si>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</si>
  <si>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</si>
  <si>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</si>
  <si>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</si>
  <si>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</si>
  <si>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</si>
  <si>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</si>
  <si>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</si>
  <si>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</si>
  <si>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</si>
  <si>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</si>
  <si>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</si>
  <si>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</si>
  <si>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</si>
  <si>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</si>
  <si>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</si>
  <si>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</si>
  <si>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</si>
  <si>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</si>
  <si>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</si>
  <si>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</si>
  <si>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</si>
  <si>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</si>
  <si>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</si>
  <si>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</si>
  <si>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</si>
  <si>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</si>
  <si>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</si>
  <si>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</si>
  <si>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</si>
  <si>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</si>
  <si>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</si>
  <si>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</si>
  <si>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</si>
  <si>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</si>
  <si>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</si>
  <si>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</si>
  <si>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</si>
  <si>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</si>
  <si>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</si>
  <si>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</si>
  <si>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</si>
  <si>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</si>
  <si>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</si>
  <si>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</si>
  <si>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</si>
  <si>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</si>
  <si>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</si>
  <si>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</si>
  <si>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</si>
  <si>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</si>
  <si>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</si>
  <si>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</si>
  <si>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</si>
  <si>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</si>
  <si>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</si>
  <si>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</si>
  <si>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</si>
  <si>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</si>
  <si>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</si>
  <si>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</si>
  <si>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</si>
  <si>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</si>
  <si>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</si>
  <si>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</si>
  <si>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</si>
  <si>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</si>
  <si>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</si>
  <si>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</si>
  <si>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</si>
  <si>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</si>
  <si>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</si>
  <si>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</si>
  <si>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</si>
  <si>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</si>
  <si>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</si>
  <si>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</si>
  <si>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</si>
  <si>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</si>
  <si>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</si>
  <si>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</si>
  <si>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</si>
  <si>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</si>
  <si>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</si>
  <si>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</si>
  <si>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</si>
  <si>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</si>
  <si>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</si>
  <si>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</si>
  <si>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</si>
  <si>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</si>
  <si>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</si>
  <si>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</si>
  <si>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</si>
  <si>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</si>
  <si>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</si>
  <si>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</si>
  <si>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</si>
  <si>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</si>
  <si>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</si>
  <si>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</si>
  <si>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</si>
  <si>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</si>
  <si>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</si>
  <si>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</si>
  <si>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</si>
  <si>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</si>
  <si>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</si>
  <si>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</si>
  <si>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</si>
  <si>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</si>
  <si>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</si>
  <si>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</si>
  <si>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</si>
  <si>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</si>
  <si>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</si>
  <si>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</si>
  <si>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</si>
  <si>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</si>
  <si>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</si>
  <si>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</si>
  <si>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</si>
  <si>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</si>
  <si>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</si>
  <si>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</si>
  <si>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</si>
  <si>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</si>
  <si>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</si>
  <si>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</si>
  <si>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</si>
  <si>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</si>
  <si>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</si>
  <si>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</si>
  <si>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</si>
  <si>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</si>
  <si>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</si>
  <si>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</si>
  <si>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</si>
  <si>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</si>
  <si>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</si>
  <si>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</si>
  <si>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</si>
  <si>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</si>
  <si>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</si>
  <si>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</si>
  <si>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</si>
  <si>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</si>
  <si>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</si>
  <si>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</si>
  <si>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</si>
  <si>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</si>
  <si>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</si>
  <si>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</si>
  <si>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</si>
  <si>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</si>
  <si>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</si>
  <si>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</si>
  <si>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</si>
  <si>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</si>
  <si>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</si>
  <si>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</si>
  <si>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</si>
  <si>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</si>
  <si>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</si>
  <si>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</si>
  <si>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</si>
  <si>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</si>
  <si>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</si>
  <si>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</si>
  <si>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</si>
  <si>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</si>
  <si>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</si>
  <si>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</si>
  <si>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</si>
  <si>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</si>
  <si>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</si>
  <si>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</si>
  <si>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</si>
  <si>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</si>
  <si>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</si>
  <si>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</si>
  <si>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</si>
  <si>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</si>
  <si>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</si>
  <si>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</si>
  <si>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</si>
  <si>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</si>
  <si>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</si>
  <si>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</si>
  <si>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</si>
  <si>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</si>
  <si>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</si>
  <si>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</si>
  <si>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</si>
  <si>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</si>
  <si>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</si>
  <si>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</si>
  <si>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</si>
  <si>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</si>
  <si>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</si>
  <si>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</si>
  <si>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</si>
  <si>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</si>
  <si>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</si>
  <si>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</si>
  <si>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</si>
  <si>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</si>
  <si>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</si>
  <si>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</si>
  <si>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</si>
  <si>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</si>
  <si>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</si>
  <si>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</si>
  <si>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</si>
  <si>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</si>
  <si>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</si>
  <si>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</si>
  <si>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</si>
  <si>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</si>
  <si>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</si>
  <si>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</si>
  <si>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</si>
  <si>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</si>
  <si>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</si>
  <si>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</si>
  <si>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</si>
  <si>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</si>
  <si>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</si>
  <si>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</si>
  <si>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</si>
  <si>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</si>
  <si>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</si>
  <si>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</si>
  <si>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</si>
  <si>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</si>
  <si>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</si>
  <si>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</si>
  <si>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</si>
  <si>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</si>
  <si>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</si>
  <si>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</si>
  <si>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</si>
  <si>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</si>
  <si>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</si>
  <si>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</si>
  <si>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</si>
  <si>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</si>
  <si>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</si>
  <si>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</si>
  <si>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</si>
  <si>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</si>
  <si>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</si>
  <si>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</si>
  <si>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</si>
  <si>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</si>
  <si>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</si>
  <si>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</si>
  <si>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</si>
  <si>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</si>
  <si>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</si>
  <si>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</si>
  <si>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</si>
  <si>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</si>
  <si>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</si>
  <si>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</si>
  <si>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</si>
  <si>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</si>
  <si>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</si>
  <si>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</si>
  <si>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</si>
  <si>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</si>
  <si>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</si>
  <si>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</si>
  <si>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</si>
  <si>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</si>
  <si>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</si>
  <si>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</si>
  <si>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</si>
  <si>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</si>
  <si>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</si>
  <si>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</si>
  <si>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</si>
  <si>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</si>
  <si>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</si>
  <si>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</si>
  <si>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</si>
  <si>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</si>
  <si>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</si>
  <si>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</si>
  <si>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</si>
  <si>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</si>
  <si>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</si>
  <si>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</si>
  <si>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</si>
  <si>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</si>
  <si>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</si>
  <si>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</si>
  <si>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</si>
  <si>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</si>
  <si>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</si>
  <si>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</si>
  <si>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</si>
  <si>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</si>
  <si>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</si>
  <si>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</si>
  <si>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</si>
  <si>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</si>
  <si>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</si>
  <si>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</si>
  <si>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</si>
  <si>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</si>
  <si>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</si>
  <si>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</si>
  <si>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</si>
  <si>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</si>
  <si>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</si>
  <si>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</si>
  <si>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</si>
  <si>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</si>
  <si>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</si>
  <si>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</si>
  <si>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</si>
  <si>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</si>
  <si>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</si>
  <si>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</si>
  <si>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</si>
  <si>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</si>
  <si>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</si>
  <si>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</si>
  <si>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</si>
  <si>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</si>
  <si>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</si>
  <si>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</si>
  <si>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</si>
  <si>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</si>
  <si>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</si>
  <si>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</si>
  <si>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</si>
  <si>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</si>
  <si>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</si>
  <si>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</si>
  <si>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</si>
  <si>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</si>
  <si>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</si>
  <si>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</si>
  <si>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</si>
  <si>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</si>
  <si>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</si>
  <si>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</si>
  <si>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</si>
  <si>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</si>
  <si>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</si>
  <si>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</si>
  <si>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</si>
  <si>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</si>
  <si>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</si>
  <si>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</si>
  <si>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</si>
  <si>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</si>
  <si>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</si>
  <si>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</si>
  <si>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</si>
  <si>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</si>
  <si>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</si>
  <si>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</si>
  <si>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</si>
  <si>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</si>
  <si>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</si>
  <si>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</si>
  <si>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</si>
  <si>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</si>
  <si>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</si>
  <si>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</si>
  <si>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</si>
  <si>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</si>
  <si>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</si>
  <si>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</si>
  <si>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</si>
  <si>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</si>
  <si>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</si>
  <si>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</si>
  <si>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</si>
  <si>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</si>
  <si>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</si>
  <si>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</si>
  <si>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</si>
  <si>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</si>
  <si>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</si>
  <si>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</si>
  <si>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</si>
  <si>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</si>
  <si>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</si>
  <si>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</si>
  <si>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</si>
  <si>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</si>
  <si>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</si>
  <si>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</si>
  <si>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</si>
  <si>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</si>
  <si>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</si>
  <si>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</si>
  <si>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</si>
  <si>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</si>
  <si>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</si>
  <si>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</si>
  <si>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</si>
  <si>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</si>
  <si>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</si>
  <si>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</si>
  <si>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</si>
  <si>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</si>
  <si>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</si>
  <si>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</si>
  <si>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</si>
  <si>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</si>
  <si>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</si>
  <si>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</si>
  <si>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</si>
  <si>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</si>
  <si>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</si>
  <si>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</si>
  <si>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</si>
  <si>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</si>
  <si>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</si>
  <si>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</si>
  <si>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</si>
  <si>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</si>
  <si>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</si>
  <si>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</si>
  <si>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</si>
  <si>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</si>
  <si>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</si>
  <si>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</si>
  <si>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</si>
  <si>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</si>
  <si>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</si>
  <si>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</si>
  <si>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</si>
  <si>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</si>
  <si>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</si>
  <si>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</si>
  <si>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</si>
  <si>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</si>
  <si>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</si>
  <si>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</si>
  <si>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</si>
  <si>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</si>
  <si>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</si>
  <si>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</si>
  <si>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</si>
  <si>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</si>
  <si>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</si>
  <si>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</si>
  <si>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</si>
  <si>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</si>
  <si>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</si>
  <si>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</si>
  <si>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</si>
  <si>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</si>
  <si>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</si>
  <si>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</si>
  <si>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</si>
  <si>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</si>
  <si>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</si>
  <si>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</si>
  <si>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</si>
  <si>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</si>
  <si>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</si>
  <si>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</si>
  <si>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</si>
  <si>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</si>
  <si>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</si>
  <si>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</si>
  <si>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</si>
  <si>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</si>
  <si>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</si>
  <si>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</si>
  <si>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</si>
  <si>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</si>
  <si>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</si>
  <si>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</si>
  <si>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</si>
  <si>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</si>
  <si>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</si>
  <si>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</si>
  <si>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</si>
  <si>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</si>
  <si>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</si>
  <si>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</si>
  <si>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</si>
  <si>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</si>
  <si>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</si>
  <si>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</si>
  <si>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</si>
  <si>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</si>
  <si>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</si>
  <si>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</si>
  <si>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</si>
  <si>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</si>
  <si>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</si>
  <si>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</si>
  <si>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</si>
  <si>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</si>
  <si>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</si>
  <si>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</si>
  <si>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</si>
  <si>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</si>
  <si>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</si>
  <si>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</si>
  <si>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</si>
  <si>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</si>
  <si>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</si>
  <si>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</si>
  <si>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</si>
  <si>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</si>
  <si>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</si>
  <si>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</si>
  <si>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</si>
  <si>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</si>
  <si>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</si>
  <si>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</si>
  <si>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</si>
  <si>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</si>
  <si>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</si>
  <si>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</si>
  <si>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</si>
  <si>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</si>
  <si>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</si>
  <si>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</si>
  <si>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</si>
  <si>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</si>
  <si>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</si>
  <si>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</si>
  <si>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</si>
  <si>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</si>
  <si>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</si>
  <si>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</si>
  <si>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</si>
  <si>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</si>
  <si>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</si>
  <si>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</si>
  <si>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</si>
  <si>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</si>
  <si>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</si>
  <si>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</si>
  <si>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</si>
  <si>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</si>
  <si>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</si>
  <si>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</si>
  <si>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</si>
  <si>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</si>
  <si>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</si>
  <si>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</si>
  <si>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</si>
  <si>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</si>
  <si>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</si>
  <si>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</si>
  <si>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</si>
  <si>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</si>
  <si>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</si>
  <si>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</si>
  <si>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</si>
  <si>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</si>
  <si>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</si>
  <si>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</si>
  <si>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</si>
  <si>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</si>
  <si>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</si>
  <si>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</si>
  <si>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</si>
  <si>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</si>
  <si>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</si>
  <si>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</si>
  <si>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</si>
  <si>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</si>
  <si>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</si>
  <si>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</si>
  <si>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</si>
  <si>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</si>
  <si>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</si>
  <si>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</si>
  <si>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</si>
  <si>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</si>
  <si>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</si>
  <si>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</si>
  <si>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</si>
  <si>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</si>
  <si>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</si>
  <si>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</si>
  <si>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</si>
  <si>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</si>
  <si>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</si>
  <si>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</si>
  <si>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</si>
  <si>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</si>
  <si>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</si>
  <si>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</si>
  <si>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</si>
  <si>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</si>
  <si>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</si>
  <si>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</si>
  <si>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</si>
  <si>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</si>
  <si>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</si>
  <si>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</si>
  <si>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</si>
  <si>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</si>
  <si>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</si>
  <si>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</si>
  <si>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</si>
  <si>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</si>
  <si>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</si>
  <si>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</si>
  <si>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</si>
  <si>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</si>
  <si>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</si>
  <si>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</si>
  <si>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</si>
  <si>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</si>
  <si>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</si>
  <si>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</si>
  <si>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</si>
  <si>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</si>
  <si>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</si>
  <si>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</si>
  <si>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</si>
  <si>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</si>
  <si>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</si>
  <si>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</si>
  <si>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</si>
  <si>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</si>
  <si>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</si>
  <si>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</si>
  <si>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</si>
  <si>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</si>
  <si>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</si>
  <si>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</si>
  <si>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</si>
  <si>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</si>
  <si>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</si>
  <si>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</si>
  <si>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</si>
  <si>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</si>
  <si>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</si>
  <si>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</si>
  <si>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</si>
  <si>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</si>
  <si>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</si>
  <si>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</si>
  <si>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</si>
  <si>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</si>
  <si>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</si>
  <si>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</si>
  <si>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</si>
  <si>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</si>
  <si>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</si>
  <si>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</si>
  <si>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</si>
  <si>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</si>
  <si>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</si>
  <si>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</si>
  <si>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</si>
  <si>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</si>
  <si>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</si>
  <si>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</si>
  <si>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</si>
  <si>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</si>
  <si>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</si>
  <si>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</si>
  <si>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</si>
  <si>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</si>
  <si>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</si>
  <si>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</si>
  <si>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</si>
  <si>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</si>
  <si>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</si>
  <si>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</si>
  <si>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</si>
  <si>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</si>
  <si>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</si>
  <si>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</si>
  <si>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</si>
  <si>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</si>
  <si>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</si>
  <si>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</si>
  <si>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</si>
  <si>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</si>
  <si>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</si>
  <si>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</si>
  <si>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</si>
  <si>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</si>
  <si>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</si>
  <si>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</si>
  <si>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</si>
  <si>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</si>
  <si>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</si>
  <si>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</si>
  <si>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</si>
  <si>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</si>
  <si>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</si>
  <si>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</si>
  <si>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</si>
  <si>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</si>
  <si>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</si>
  <si>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</si>
  <si>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</si>
  <si>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</si>
  <si>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</si>
  <si>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</si>
  <si>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</si>
  <si>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</si>
  <si>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</si>
  <si>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</si>
  <si>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</si>
  <si>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</si>
  <si>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</si>
  <si>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</si>
  <si>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</si>
  <si>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</si>
  <si>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</si>
  <si>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</si>
  <si>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</si>
  <si>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</si>
  <si>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</si>
  <si>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</si>
  <si>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</si>
  <si>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</si>
  <si>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</si>
  <si>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</si>
  <si>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</si>
  <si>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</si>
  <si>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</si>
  <si>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</si>
  <si>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</si>
  <si>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</si>
  <si>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</si>
  <si>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</si>
  <si>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</si>
  <si>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</si>
  <si>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</si>
  <si>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</si>
  <si>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</si>
  <si>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</si>
  <si>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</si>
  <si>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</si>
  <si>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</si>
  <si>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</si>
  <si>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</si>
  <si>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</si>
  <si>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</si>
  <si>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</si>
  <si>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</si>
  <si>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</si>
  <si>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</si>
  <si>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</si>
  <si>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</si>
  <si>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</si>
  <si>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</si>
  <si>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</si>
  <si>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</si>
  <si>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</si>
  <si>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</si>
  <si>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</si>
  <si>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</si>
  <si>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</si>
  <si>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</si>
  <si>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</si>
  <si>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</si>
  <si>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</si>
  <si>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</si>
  <si>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</si>
  <si>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</si>
  <si>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</si>
  <si>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</si>
  <si>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</si>
  <si>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</si>
  <si>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</si>
  <si>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</si>
  <si>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</si>
  <si>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</si>
  <si>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</si>
  <si>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</si>
  <si>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</si>
  <si>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</si>
  <si>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</si>
  <si>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</si>
  <si>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</si>
  <si>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</si>
  <si>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</si>
  <si>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</si>
  <si>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</si>
  <si>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</si>
  <si>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</si>
  <si>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</si>
  <si>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</si>
  <si>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</si>
  <si>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</si>
  <si>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</si>
  <si>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</si>
  <si>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</si>
  <si>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</si>
  <si>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</si>
  <si>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</si>
  <si>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</si>
  <si>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</si>
  <si>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</si>
  <si>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</si>
  <si>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</si>
  <si>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</si>
  <si>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</si>
  <si>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</si>
  <si>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</si>
  <si>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</si>
  <si>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</si>
  <si>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</si>
  <si>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</si>
  <si>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</si>
  <si>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</si>
  <si>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</si>
  <si>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</si>
  <si>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</si>
  <si>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</si>
  <si>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</si>
  <si>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</si>
  <si>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</si>
  <si>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</si>
  <si>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</si>
  <si>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</si>
  <si>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</si>
  <si>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</si>
  <si>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</si>
  <si>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</si>
  <si>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</si>
  <si>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</si>
  <si>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</si>
  <si>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</si>
  <si>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</si>
  <si>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</si>
  <si>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</si>
  <si>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</si>
  <si>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</si>
  <si>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</si>
  <si>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</si>
  <si>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</si>
  <si>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</si>
  <si>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</si>
  <si>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</si>
  <si>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</si>
  <si>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</si>
  <si>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</si>
  <si>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</si>
  <si>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</si>
  <si>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</si>
  <si>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</si>
  <si>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</si>
  <si>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</si>
  <si>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</si>
  <si>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</si>
  <si>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</si>
  <si>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</si>
  <si>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</si>
  <si>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</si>
  <si>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</si>
  <si>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</si>
  <si>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</si>
  <si>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</si>
  <si>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</si>
  <si>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</si>
  <si>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</si>
  <si>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</si>
  <si>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</si>
  <si>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</si>
  <si>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</si>
  <si>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</si>
  <si>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</si>
  <si>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</si>
  <si>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</si>
  <si>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</si>
  <si>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</si>
  <si>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</si>
  <si>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</si>
  <si>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</si>
  <si>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</si>
  <si>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</si>
  <si>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</si>
  <si>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</si>
  <si>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</si>
  <si>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</si>
  <si>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</si>
  <si>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</si>
  <si>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</si>
  <si>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</si>
  <si>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</si>
  <si>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</si>
  <si>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</si>
  <si>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</si>
  <si>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</si>
  <si>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</si>
  <si>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</si>
  <si>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</si>
  <si>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</si>
  <si>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</si>
  <si>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</si>
  <si>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</si>
  <si>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</si>
  <si>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</si>
  <si>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</si>
  <si>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</si>
  <si>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</si>
  <si>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</si>
  <si>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</si>
  <si>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</si>
  <si>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</si>
  <si>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</si>
  <si>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</si>
  <si>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</si>
  <si>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</si>
  <si>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</si>
  <si>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</si>
  <si>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</si>
  <si>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</si>
  <si>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</si>
  <si>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</si>
  <si>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</si>
  <si>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</si>
  <si>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</si>
  <si>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</si>
  <si>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</si>
  <si>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</si>
  <si>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</si>
  <si>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</si>
  <si>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</si>
  <si>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</si>
  <si>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</si>
  <si>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</si>
  <si>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</si>
  <si>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</si>
  <si>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</si>
  <si>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</si>
  <si>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</si>
  <si>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</si>
  <si>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</si>
  <si>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</si>
  <si>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</si>
  <si>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</si>
  <si>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</si>
  <si>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</si>
  <si>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</si>
  <si>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</si>
  <si>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</si>
  <si>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</si>
  <si>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</si>
  <si>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</si>
  <si>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</si>
  <si>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</si>
  <si>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</si>
  <si>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</si>
  <si>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</si>
  <si>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</si>
  <si>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</si>
  <si>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</si>
  <si>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</si>
  <si>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</si>
  <si>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</si>
  <si>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</si>
  <si>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</si>
  <si>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</si>
  <si>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</si>
  <si>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</si>
  <si>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</si>
  <si>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</si>
  <si>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</si>
  <si>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</si>
  <si>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</si>
  <si>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</si>
  <si>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</si>
  <si>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</si>
  <si>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</si>
  <si>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</si>
  <si>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</si>
  <si>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</si>
  <si>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</si>
  <si>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</si>
  <si>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</si>
  <si>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</si>
  <si>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</si>
  <si>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</si>
  <si>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</si>
  <si>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</si>
  <si>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</si>
  <si>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</si>
  <si>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</si>
  <si>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</si>
  <si>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</si>
  <si>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</si>
  <si>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</si>
  <si>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</si>
  <si>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</si>
  <si>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</si>
  <si>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</si>
  <si>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</si>
  <si>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</si>
  <si>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</si>
  <si>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</si>
  <si>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</si>
  <si>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</si>
  <si>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</si>
  <si>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</si>
  <si>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</si>
  <si>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</si>
  <si>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</si>
  <si>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</si>
  <si>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</si>
  <si>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</si>
  <si>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</si>
  <si>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</si>
  <si>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</si>
  <si>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</si>
  <si>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</si>
  <si>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</si>
  <si>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</si>
  <si>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</si>
  <si>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</si>
  <si>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</si>
  <si>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</si>
  <si>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</si>
  <si>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</si>
  <si>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</si>
  <si>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</si>
  <si>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</si>
  <si>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</si>
  <si>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</si>
  <si>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</si>
  <si>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</si>
  <si>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</si>
  <si>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</si>
  <si>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</si>
  <si>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</si>
  <si>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</si>
  <si>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</si>
  <si>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</si>
  <si>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</si>
  <si>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</si>
  <si>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</si>
  <si>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</si>
  <si>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</si>
  <si>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</si>
  <si>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</si>
  <si>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</si>
  <si>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</si>
  <si>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</si>
  <si>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</si>
  <si>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</si>
  <si>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</si>
  <si>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</si>
  <si>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</si>
  <si>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</si>
  <si>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</si>
  <si>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</si>
  <si>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</si>
  <si>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</si>
  <si>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</si>
  <si>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</si>
  <si>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</si>
  <si>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</si>
  <si>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</si>
  <si>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</si>
  <si>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</si>
  <si>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</si>
  <si>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</si>
  <si>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</si>
  <si>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</si>
  <si>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</si>
  <si>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</si>
  <si>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</si>
  <si>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</si>
  <si>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</si>
  <si>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</si>
  <si>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</si>
  <si>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</si>
  <si>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</si>
  <si>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</si>
  <si>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</si>
  <si>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</si>
  <si>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</si>
  <si>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</si>
  <si>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</si>
  <si>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</si>
  <si>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</si>
  <si>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</si>
  <si>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</si>
  <si>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</si>
  <si>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</si>
  <si>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</si>
  <si>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</si>
  <si>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</si>
  <si>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</si>
  <si>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</si>
  <si>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</si>
  <si>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</si>
  <si>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</si>
  <si>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</si>
  <si>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</si>
  <si>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</si>
  <si>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</si>
  <si>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</si>
  <si>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</si>
  <si>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</si>
  <si>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</si>
  <si>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</si>
  <si>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</si>
  <si>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</si>
  <si>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</si>
  <si>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</si>
  <si>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</si>
  <si>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</si>
  <si>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</si>
  <si>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</si>
  <si>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</si>
  <si>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</si>
  <si>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</si>
  <si>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</si>
  <si>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</si>
  <si>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</si>
  <si>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</si>
  <si>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</si>
  <si>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</si>
  <si>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</si>
  <si>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</si>
  <si>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</si>
  <si>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</si>
  <si>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</si>
  <si>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</si>
  <si>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</si>
  <si>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</si>
  <si>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</si>
  <si>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</si>
  <si>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</si>
  <si>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</si>
  <si>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</si>
  <si>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</si>
  <si>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</si>
  <si>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</si>
  <si>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</si>
  <si>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</si>
  <si>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</si>
  <si>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</si>
  <si>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</si>
  <si>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</si>
  <si>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</si>
  <si>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</si>
  <si>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</si>
  <si>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</si>
  <si>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</si>
  <si>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</si>
  <si>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</si>
  <si>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</si>
  <si>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</si>
  <si>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</si>
  <si>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</si>
  <si>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</si>
  <si>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</si>
  <si>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</si>
  <si>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</si>
  <si>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</si>
  <si>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</si>
  <si>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</si>
  <si>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</si>
  <si>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</si>
  <si>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</si>
  <si>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</si>
  <si>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</si>
  <si>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</si>
  <si>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</si>
  <si>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</si>
  <si>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</si>
  <si>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</si>
  <si>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</si>
  <si>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</si>
  <si>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</si>
  <si>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</si>
  <si>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</si>
  <si>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</si>
  <si>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</si>
  <si>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</si>
  <si>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</si>
  <si>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</si>
  <si>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</si>
  <si>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</si>
  <si>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</si>
  <si>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</si>
  <si>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</si>
  <si>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</si>
  <si>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</si>
  <si>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</si>
  <si>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</si>
  <si>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</si>
  <si>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</si>
  <si>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</si>
  <si>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</si>
  <si>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</si>
  <si>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</si>
  <si>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</si>
  <si>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</si>
  <si>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</si>
  <si>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</si>
  <si>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</si>
  <si>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</si>
  <si>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</si>
  <si>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</si>
  <si>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</si>
  <si>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</si>
  <si>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</si>
  <si>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</si>
  <si>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</si>
  <si>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</si>
  <si>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</si>
  <si>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</si>
  <si>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</si>
  <si>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</si>
  <si>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</si>
  <si>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</si>
  <si>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</si>
  <si>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</si>
  <si>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</si>
  <si>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</si>
  <si>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</si>
  <si>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</si>
  <si>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</si>
  <si>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</si>
  <si>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</si>
  <si>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</si>
  <si>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</si>
  <si>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</si>
  <si>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</si>
  <si>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</si>
  <si>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</si>
  <si>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</si>
  <si>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</si>
  <si>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</si>
  <si>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</si>
  <si>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</si>
  <si>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</si>
  <si>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</si>
  <si>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</si>
  <si>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</si>
  <si>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</si>
  <si>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</si>
  <si>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</si>
  <si>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</si>
  <si>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</si>
  <si>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</si>
  <si>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</si>
  <si>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</si>
  <si>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</si>
  <si>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</si>
  <si>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</si>
  <si>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</si>
  <si>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</si>
  <si>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</si>
  <si>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</si>
  <si>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</si>
  <si>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</si>
  <si>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</si>
  <si>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</si>
  <si>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</si>
  <si>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</si>
  <si>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</si>
  <si>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</si>
  <si>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</si>
  <si>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</si>
  <si>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</si>
  <si>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</si>
  <si>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</si>
  <si>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</si>
  <si>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</si>
  <si>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</si>
  <si>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</si>
  <si>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</si>
  <si>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</si>
  <si>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</si>
  <si>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</si>
  <si>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</si>
  <si>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</si>
  <si>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</si>
  <si>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</si>
  <si>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</si>
  <si>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</si>
  <si>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</si>
  <si>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</si>
  <si>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</si>
  <si>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</si>
  <si>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</si>
  <si>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</si>
  <si>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</si>
  <si>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</si>
  <si>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</si>
  <si>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</si>
  <si>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</si>
  <si>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</si>
  <si>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</si>
  <si>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</si>
  <si>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</si>
  <si>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</si>
  <si>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</si>
  <si>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</si>
  <si>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</si>
  <si>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</si>
  <si>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</si>
  <si>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</si>
  <si>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</si>
  <si>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</si>
  <si>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</si>
  <si>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</si>
  <si>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</si>
  <si>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</si>
  <si>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</si>
  <si>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</si>
  <si>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</si>
  <si>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</si>
  <si>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</si>
  <si>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</si>
  <si>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</si>
  <si>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</si>
  <si>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</si>
  <si>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</si>
  <si>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</si>
  <si>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</si>
  <si>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</si>
  <si>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</si>
  <si>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</si>
  <si>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</si>
  <si>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</si>
  <si>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</si>
  <si>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</si>
  <si>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</si>
  <si>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</si>
  <si>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</si>
  <si>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</si>
  <si>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</si>
  <si>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</si>
  <si>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</si>
  <si>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</si>
  <si>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</si>
  <si>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</si>
  <si>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</si>
  <si>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</si>
  <si>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</si>
  <si>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</si>
  <si>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</si>
  <si>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</si>
  <si>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</si>
  <si>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</si>
  <si>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</si>
  <si>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</si>
  <si>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</si>
  <si>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</si>
  <si>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</si>
  <si>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</si>
  <si>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</si>
  <si>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</si>
  <si>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</si>
  <si>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</si>
  <si>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</si>
  <si>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</si>
  <si>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</si>
  <si>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</si>
  <si>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</si>
  <si>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</si>
  <si>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</si>
  <si>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</si>
  <si>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</si>
  <si>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</si>
  <si>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</si>
  <si>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</si>
  <si>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</si>
  <si>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</si>
  <si>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</si>
  <si>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</si>
  <si>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</si>
  <si>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</si>
  <si>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</si>
  <si>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</si>
  <si>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</si>
  <si>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</si>
  <si>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</si>
  <si>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</si>
  <si>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</si>
  <si>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</si>
  <si>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</si>
  <si>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</si>
  <si>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</si>
  <si>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</si>
  <si>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</si>
  <si>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</si>
  <si>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</si>
  <si>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</si>
  <si>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</si>
  <si>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</si>
  <si>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</si>
  <si>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</si>
  <si>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</si>
  <si>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</si>
  <si>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</si>
  <si>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</si>
  <si>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</si>
  <si>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</si>
  <si>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</si>
  <si>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</si>
  <si>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</si>
  <si>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</si>
  <si>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</si>
  <si>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</si>
  <si>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</si>
  <si>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</si>
  <si>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</si>
  <si>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</si>
  <si>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</si>
  <si>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</si>
  <si>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</si>
  <si>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</si>
  <si>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</si>
  <si>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</si>
  <si>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</si>
  <si>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</si>
  <si>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</si>
  <si>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</si>
  <si>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</si>
  <si>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</si>
  <si>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</si>
  <si>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</si>
  <si>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</si>
  <si>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</si>
  <si>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</si>
  <si>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</si>
  <si>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</si>
  <si>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</si>
  <si>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</si>
  <si>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</si>
  <si>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</si>
  <si>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</si>
  <si>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</si>
  <si>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</si>
  <si>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</si>
  <si>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</si>
  <si>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</si>
  <si>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</si>
  <si>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</si>
  <si>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</si>
  <si>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</si>
  <si>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</si>
  <si>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</si>
  <si>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</si>
  <si>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</si>
  <si>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</si>
  <si>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</si>
  <si>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</si>
  <si>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</si>
  <si>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</si>
  <si>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</si>
  <si>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</si>
  <si>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</si>
  <si>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</si>
  <si>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</si>
  <si>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</si>
  <si>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</si>
  <si>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</si>
  <si>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</si>
  <si>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</si>
  <si>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</si>
  <si>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</si>
  <si>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</si>
  <si>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</si>
  <si>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</si>
  <si>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</si>
  <si>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</si>
  <si>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</si>
  <si>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</si>
  <si>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</si>
  <si>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</si>
  <si>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</si>
  <si>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</si>
  <si>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</si>
  <si>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</si>
  <si>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</si>
  <si>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</si>
  <si>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</si>
  <si>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</si>
  <si>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</si>
  <si>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</si>
  <si>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</si>
  <si>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</si>
  <si>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</si>
  <si>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</si>
  <si>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</si>
  <si>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</si>
  <si>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</si>
  <si>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</si>
  <si>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</si>
  <si>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</si>
  <si>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</si>
  <si>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</si>
  <si>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</si>
  <si>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</si>
  <si>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</si>
  <si>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</si>
  <si>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</si>
  <si>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</si>
  <si>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</si>
  <si>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</si>
  <si>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</si>
  <si>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</si>
  <si>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</si>
  <si>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</si>
  <si>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</si>
  <si>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</si>
  <si>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</si>
  <si>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</si>
  <si>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</si>
  <si>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</si>
  <si>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</si>
  <si>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</si>
  <si>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</si>
  <si>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</si>
  <si>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</si>
  <si>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</si>
  <si>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</si>
  <si>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</si>
  <si>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</si>
  <si>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</si>
  <si>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</si>
  <si>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</si>
  <si>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</si>
  <si>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</si>
  <si>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</si>
  <si>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</si>
  <si>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</si>
  <si>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</si>
  <si>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</si>
  <si>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</si>
  <si>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</si>
  <si>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</si>
  <si>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</si>
  <si>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</si>
  <si>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</si>
  <si>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</si>
  <si>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</si>
  <si>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</si>
  <si>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</si>
  <si>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</si>
  <si>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</si>
  <si>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</si>
  <si>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</si>
  <si>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</si>
  <si>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</si>
  <si>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</si>
  <si>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</si>
  <si>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</si>
  <si>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</si>
  <si>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</si>
  <si>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</si>
  <si>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</si>
  <si>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</si>
  <si>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</si>
  <si>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</si>
  <si>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</si>
  <si>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</si>
  <si>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</si>
  <si>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</si>
  <si>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</si>
  <si>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</si>
  <si>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</si>
  <si>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</si>
  <si>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</si>
  <si>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</si>
  <si>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</si>
  <si>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</si>
  <si>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</si>
  <si>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</si>
  <si>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</si>
  <si>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</si>
  <si>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</si>
  <si>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</si>
  <si>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</si>
  <si>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</si>
  <si>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</si>
  <si>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</si>
  <si>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</si>
  <si>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</si>
  <si>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</si>
  <si>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</si>
  <si>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</si>
  <si>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</si>
  <si>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</si>
  <si>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</si>
  <si>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</si>
  <si>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</si>
  <si>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</si>
  <si>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</si>
  <si>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</si>
  <si>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</si>
  <si>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</si>
  <si>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</si>
  <si>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</si>
  <si>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</si>
  <si>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</si>
  <si>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</si>
  <si>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</si>
  <si>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</si>
  <si>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</si>
  <si>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</si>
  <si>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</si>
  <si>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</si>
  <si>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</si>
  <si>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</si>
  <si>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</si>
  <si>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</si>
  <si>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</si>
  <si>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</si>
  <si>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</si>
  <si>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</si>
  <si>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</si>
  <si>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</si>
  <si>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</si>
  <si>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</si>
  <si>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</si>
  <si>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</si>
  <si>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</si>
  <si>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</si>
  <si>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</si>
  <si>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</si>
  <si>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</si>
  <si>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</si>
  <si>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</si>
  <si>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</si>
  <si>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</si>
  <si>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</si>
  <si>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</si>
  <si>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</si>
  <si>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</si>
  <si>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</si>
  <si>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</si>
  <si>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</si>
  <si>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</si>
  <si>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</si>
  <si>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</si>
  <si>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</si>
  <si>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</si>
  <si>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</si>
  <si>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</si>
  <si>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</si>
  <si>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</si>
  <si>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</si>
  <si>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</si>
  <si>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</si>
  <si>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</si>
  <si>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</si>
  <si>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</si>
  <si>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</si>
  <si>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</si>
  <si>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</si>
  <si>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</si>
  <si>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</si>
  <si>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</si>
  <si>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</si>
  <si>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</si>
  <si>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</si>
  <si>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</si>
  <si>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</si>
  <si>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</si>
  <si>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</si>
  <si>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</si>
  <si>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</si>
  <si>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</si>
  <si>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</si>
  <si>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</si>
  <si>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</si>
  <si>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</si>
  <si>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</si>
  <si>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</si>
  <si>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</si>
  <si>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</si>
  <si>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</si>
  <si>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</si>
  <si>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</si>
  <si>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</si>
  <si>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</si>
  <si>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</si>
  <si>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</si>
  <si>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</si>
  <si>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</si>
  <si>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</si>
  <si>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</si>
  <si>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</si>
  <si>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</si>
  <si>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</si>
  <si>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</si>
  <si>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</si>
  <si>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</si>
  <si>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</si>
  <si>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</si>
  <si>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</si>
  <si>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</si>
  <si>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</si>
  <si>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</si>
  <si>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</si>
  <si>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</si>
  <si>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</si>
  <si>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</si>
  <si>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</si>
  <si>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</si>
  <si>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</si>
  <si>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</si>
  <si>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</si>
  <si>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</si>
  <si>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</si>
  <si>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</si>
  <si>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</si>
  <si>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</si>
  <si>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</si>
  <si>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</si>
  <si>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</si>
  <si>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</si>
  <si>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</si>
  <si>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</si>
  <si>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</si>
  <si>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</si>
  <si>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</si>
  <si>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</si>
  <si>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</si>
  <si>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</si>
  <si>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</si>
  <si>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</si>
  <si>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</si>
  <si>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</si>
  <si>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</si>
  <si>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</si>
  <si>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</si>
  <si>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</si>
  <si>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</si>
  <si>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</si>
  <si>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</si>
  <si>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</si>
  <si>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</si>
  <si>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</si>
  <si>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</si>
  <si>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</si>
  <si>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</si>
  <si>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</si>
  <si>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</si>
  <si>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</si>
  <si>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</si>
  <si>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</si>
  <si>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</si>
  <si>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</si>
  <si>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</si>
  <si>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</si>
  <si>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</si>
  <si>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</si>
  <si>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</si>
  <si>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</si>
  <si>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</si>
  <si>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</si>
  <si>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</si>
  <si>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</si>
  <si>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</si>
  <si>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</si>
  <si>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</si>
  <si>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</si>
  <si>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</si>
  <si>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</si>
  <si>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</si>
  <si>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</si>
  <si>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</si>
  <si>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</si>
  <si>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</si>
  <si>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</si>
  <si>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</si>
  <si>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</si>
  <si>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</si>
  <si>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</si>
  <si>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</si>
  <si>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</si>
  <si>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</si>
  <si>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</si>
  <si>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</si>
  <si>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</si>
  <si>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</si>
  <si>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</si>
  <si>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</si>
  <si>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</si>
  <si>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</si>
  <si>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</si>
  <si>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</si>
  <si>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</si>
  <si>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</si>
  <si>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</si>
  <si>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</si>
  <si>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</si>
  <si>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</si>
  <si>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</si>
  <si>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</si>
  <si>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</si>
  <si>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</si>
  <si>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</si>
  <si>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</si>
  <si>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</si>
  <si>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</si>
  <si>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</si>
  <si>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</si>
  <si>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</si>
  <si>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</si>
  <si>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</si>
  <si>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</si>
  <si>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</si>
  <si>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</si>
  <si>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</si>
  <si>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</si>
  <si>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</si>
  <si>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</si>
  <si>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</si>
  <si>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</si>
  <si>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</si>
  <si>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</si>
  <si>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</si>
  <si>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</si>
  <si>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</si>
  <si>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</si>
  <si>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</si>
  <si>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</si>
  <si>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</si>
  <si>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</si>
  <si>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</si>
  <si>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</si>
  <si>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</si>
  <si>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</si>
  <si>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</si>
  <si>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</si>
  <si>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</si>
  <si>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</si>
  <si>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</si>
  <si>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</si>
  <si>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</si>
  <si>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</si>
  <si>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</si>
  <si>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</si>
  <si>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</si>
  <si>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</si>
  <si>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</si>
  <si>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</si>
  <si>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</si>
  <si>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</si>
  <si>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</si>
  <si>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</si>
  <si>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</si>
  <si>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</si>
  <si>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</si>
  <si>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</si>
  <si>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</si>
  <si>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</si>
  <si>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</si>
  <si>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</si>
  <si>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</si>
  <si>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</si>
  <si>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</si>
  <si>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</si>
  <si>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</si>
  <si>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</si>
  <si>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</si>
  <si>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</si>
  <si>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</si>
  <si>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</si>
  <si>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</si>
  <si>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</si>
  <si>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</si>
  <si>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</si>
  <si>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</si>
  <si>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</si>
  <si>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</si>
  <si>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</si>
  <si>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</si>
  <si>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</si>
  <si>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</si>
  <si>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</si>
  <si>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</si>
  <si>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</si>
  <si>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</si>
  <si>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</si>
  <si>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</si>
  <si>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</si>
  <si>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</si>
  <si>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</si>
  <si>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</si>
  <si>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</si>
  <si>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</si>
  <si>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</si>
  <si>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</si>
  <si>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</si>
  <si>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</si>
  <si>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</si>
  <si>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</si>
  <si>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</si>
  <si>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</si>
  <si>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</si>
  <si>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</si>
  <si>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</si>
  <si>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</si>
  <si>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</si>
  <si>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</si>
  <si>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</si>
  <si>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</si>
  <si>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</si>
  <si>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</si>
  <si>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</si>
  <si>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</si>
  <si>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</si>
  <si>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</si>
  <si>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</si>
  <si>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</si>
  <si>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</si>
  <si>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</si>
  <si>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</si>
  <si>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</si>
  <si>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</si>
  <si>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</si>
  <si>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</si>
  <si>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</si>
  <si>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</si>
  <si>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</si>
  <si>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</si>
  <si>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</si>
  <si>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</si>
  <si>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</si>
  <si>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</si>
  <si>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</si>
  <si>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</si>
  <si>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</si>
  <si>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</si>
  <si>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</si>
  <si>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</si>
  <si>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</si>
  <si>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</si>
  <si>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</si>
  <si>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</si>
  <si>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</si>
  <si>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</si>
  <si>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</si>
  <si>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</si>
  <si>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</si>
  <si>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</si>
  <si>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</si>
  <si>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</si>
  <si>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</si>
  <si>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</si>
  <si>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</si>
  <si>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</si>
  <si>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</si>
  <si>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</si>
  <si>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</si>
  <si>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</si>
  <si>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</si>
  <si>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</si>
  <si>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</si>
  <si>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</si>
  <si>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</si>
  <si>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</si>
  <si>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</si>
  <si>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</si>
  <si>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</si>
  <si>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</si>
  <si>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</si>
  <si>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</si>
  <si>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</si>
  <si>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</si>
  <si>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</si>
  <si>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</si>
  <si>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</si>
  <si>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</si>
  <si>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</si>
  <si>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</si>
  <si>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</si>
  <si>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</si>
  <si>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</si>
  <si>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</si>
  <si>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</si>
  <si>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</si>
  <si>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</si>
  <si>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</si>
  <si>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</si>
  <si>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</si>
  <si>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</si>
  <si>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</si>
  <si>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</si>
  <si>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</si>
  <si>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</si>
  <si>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</si>
  <si>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</si>
  <si>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</si>
  <si>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</si>
  <si>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</si>
  <si>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</si>
  <si>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</si>
  <si>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</si>
  <si>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</si>
  <si>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</si>
  <si>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</si>
  <si>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</si>
  <si>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</si>
  <si>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</si>
  <si>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</si>
  <si>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</si>
  <si>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</si>
  <si>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</si>
  <si>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</si>
  <si>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</si>
  <si>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</si>
  <si>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</si>
  <si>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</si>
  <si>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</si>
  <si>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</si>
  <si>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</si>
  <si>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</si>
  <si>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</si>
  <si>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</si>
  <si>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</si>
  <si>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</si>
  <si>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</si>
  <si>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</si>
  <si>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</si>
  <si>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</si>
  <si>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</si>
  <si>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</si>
  <si>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</si>
  <si>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</si>
  <si>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</si>
  <si>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</si>
  <si>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</si>
  <si>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</si>
  <si>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</si>
  <si>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</si>
  <si>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</si>
  <si>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</si>
  <si>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</si>
  <si>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</si>
  <si>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</si>
  <si>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</si>
  <si>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</si>
  <si>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</si>
  <si>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</si>
  <si>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</si>
  <si>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</si>
  <si>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</si>
  <si>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</si>
  <si>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</si>
  <si>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</si>
  <si>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</si>
  <si>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</si>
  <si>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</si>
  <si>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</si>
  <si>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</si>
  <si>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</si>
  <si>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</si>
  <si>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</si>
  <si>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</si>
  <si>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</si>
  <si>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</si>
  <si>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</si>
  <si>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</si>
  <si>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</si>
  <si>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</si>
  <si>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</si>
  <si>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</si>
  <si>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</si>
  <si>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</si>
  <si>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</si>
  <si>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</si>
  <si>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PCM-20251125-00001549</t>
  </si>
  <si>
    <t xml:space="preserve">EM team need 40 min </t>
  </si>
  <si>
    <t>PCM-20251125-00001321</t>
  </si>
  <si>
    <t>ARSm0717</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</si>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</sst>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3" dataDxfId="152" headerRowBorderDxfId="150" tableBorderDxfId="151" totalsRowBorderDxfId="149">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0" totalsRowShown="0" headerRowDxfId="44" dataDxfId="43" headerRowBorderDxfId="41" tableBorderDxfId="42" totalsRowBorderDxfId="40">
  <autoFilter ref="A1:L3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323.74585532407218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45986.694281249998</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45986.694281249998</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45986.694281249998</v>
      </c>
      <c r="H5" s="131"/>
      <c r="I5" s="129" t="str">
        <f>IFERROR(VLOOKUP(D5,DB!A:F,6,0),"")</f>
        <v/>
      </c>
      <c r="J5" s="129" t="str">
        <f>IFERROR(VLOOKUP(D5,DB!A:G,7,0),"")</f>
        <v/>
      </c>
      <c r="K5" s="133"/>
      <c r="L5" s="134" t="str">
        <f>IFERROR(VLOOKUP(D5,DB!A:I,9,0),"")</f>
        <v/>
      </c>
    </row>
    <row r="6" spans="1:15" s="64" customFormat="1" ht="15" customHeight="1">
      <c r="A6" s="151"/>
      <c r="B6" s="150" t="str">
        <f>IFERROR(VLOOKUP(D6,DB!A:K,11,0),"")</f>
        <v/>
      </c>
      <c r="C6" s="150"/>
      <c r="D6" s="59"/>
      <c r="E6" s="149"/>
      <c r="F6" s="148"/>
      <c r="G6" s="147">
        <f ca="1">IFERROR(NOW()-F6,"-")</f>
        <v>45986.694281249998</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45986.694281249998</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45986.694281249998</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45986.694281249998</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45986.694281249998</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45986.694281249998</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45986.694281249998</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45986.694281249998</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45986.694281249998</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45986.694281249998</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45986.694281249998</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45986.694281249998</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45986.694281249998</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45986.694281249998</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45986.694281249998</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45986.694281249998</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45986.694281249998</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45986.694281249998</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45986.694281249998</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45986.694281249998</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45986.694281249998</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45986.694281249998</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45986.694281249998</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45986.694281249998</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45986.694281249998</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45986.694281249998</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45986.694281249998</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45986.694281249998</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45986.694281249998</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45986.694281249998</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45986.694281249998</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45986.694281249998</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45986.694281249998</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45986.694281249998</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45986.694281249998</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45986.694281249998</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45986.694281249998</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45986.694281249998</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45986.694281249998</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45986.694281249998</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45986.694281249998</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45986.694281249998</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45986.694281249998</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45986.694281249998</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45986.694281249998</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45986.694281249998</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45986.694281249998</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45986.694281249998</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45986.694281249998</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45986.694281249998</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45986.694281249998</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45986.694281249998</v>
      </c>
      <c r="H57" s="148"/>
      <c r="I57" s="150" t="str">
        <f>IFERROR(VLOOKUP(D57,DB!A:F,6,0),"")</f>
        <v/>
      </c>
      <c r="J57" s="150" t="str">
        <f>IFERROR(VLOOKUP(D57,DB!A:G,7,0),"")</f>
        <v/>
      </c>
      <c r="K57" s="146"/>
      <c r="L57" s="145" t="str">
        <f>IFERROR(VLOOKUP(D57,DB!A:I,9,0),"")</f>
        <v/>
      </c>
    </row>
    <row r="58" spans="1:12" s="64" customFormat="1" ht="15" customHeight="1">
      <c r="A58" s="151"/>
      <c r="B58" s="150" t="str">
        <f>IFERROR(VLOOKUP(D58,DB!A:K,11,0),"")</f>
        <v/>
      </c>
      <c r="C58" s="150"/>
      <c r="D58" s="59"/>
      <c r="E58" s="149"/>
      <c r="F58" s="148"/>
      <c r="G58" s="147">
        <f ca="1">IFERROR(NOW()-F58,"-")</f>
        <v>45986.694281249998</v>
      </c>
      <c r="H58" s="148"/>
      <c r="I58" s="150" t="str">
        <f>IFERROR(VLOOKUP(D58,DB!A:F,6,0),"")</f>
        <v/>
      </c>
      <c r="J58" s="150" t="str">
        <f>IFERROR(VLOOKUP(D58,DB!A:G,7,0),"")</f>
        <v/>
      </c>
      <c r="K58" s="146"/>
      <c r="L58" s="145" t="str">
        <f>IFERROR(VLOOKUP(D58,DB!A:I,9,0),"")</f>
        <v/>
      </c>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row r="63" spans="1:12" s="64" customFormat="1" ht="15" customHeight="1">
      <c r="F63" s="144"/>
      <c r="G63" s="143"/>
      <c r="H63" s="144"/>
      <c r="K63" s="142"/>
    </row>
  </sheetData>
  <customSheetViews>
    <customSheetView guid="{F6042A99-DD27-4453-835D-0834D95730CC}" filter="1" showAutoFilter="1">
      <pageMargins left="0" right="0" top="0" bottom="0" header="0" footer="0"/>
      <autoFilter ref="B1:M1" xr:uid="{1A5E3DFD-374E-41CE-A562-A64DB06E901E}"/>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161.69444328703685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2.3068622685168521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45986.694281249998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45986.694281249998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45986.694281249998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45986.694281249998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45986.694281249998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45986.694281249998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45986.694281249998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45986.694281249998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45986.694281249998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45986.694281249998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45986.694281249998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45986.694281249998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45986.694281249998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45986.694281249998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45986.694281249998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45986.694281249998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45986.694281249998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45986.694281249998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45986.694281249998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45986.694281249998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45986.694281249998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45986.694281249998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45986.694281249998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45986.694281249998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45986.694281249998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45986.694281249998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45986.694281249998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45986.694281249998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45986.694281249998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45986.694281249998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45986.694281249998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45986.694281249998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45986.694281249998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45986.694281249998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45986.694281249998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45986.694281249998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45986.694281249998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45986.694281249998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45986.694281249998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45986.694281249998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45986.694281249998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45986.694281249998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45986.694281249998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45986.694281249998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45986.694281249998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45986.694281249998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45986.694281249998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45986.694281249998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45986.694281249998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45986.694281249998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45986.694281249998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45986.694281249998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45986.694281249998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45986.694281249998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45986.694281249998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45986.694281249998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45986.694281249998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45986.694281249998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45986.694281249998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45986.694281249998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45986.694281249998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45986.694281249998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45986.694281249998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45986.694281249998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45986.694281249998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45986.694281249998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45986.694281249998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45986.694281249998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45986.694281249998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45986.694281249998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45986.694281249998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45986.694281249998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45986.694281249998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45986.694281249998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45986.694281249998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45986.694281249998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45986.694281249998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45986.694281249998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45986.694281249998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45986.694281249998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45986.694281249998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45986.694281249998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45986.694281249998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45986.694281249998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45986.694281249998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45986.694281249998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45986.694281249998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45986.694281249998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45986.694281249998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45986.694281249998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45986.694281249998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45986.694281249998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45986.694281249998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45986.694281249998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45986.694281249998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45986.694281249998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45986.694281249998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45986.694281249998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45986.694281249998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45986.694281249998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45986.694281249998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45986.694281249998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45986.694281249998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45986.694281249998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45986.694281249998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45986.694281249998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45986.694281249998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45986.694281249998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45986.694281249998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45986.694281249998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45986.694281249998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45986.694281249998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45986.694281249998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45986.694281249998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45986.694281249998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45986.694281249998</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45986.694281249998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45986.694281249998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45986.694281249998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45986.694281249998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45986.694281249998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45986.694281249998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45986.694281249998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45986.694281249998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45986.694281249998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45986.694281249998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45986.694281249998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45986.694281249998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45986.694281249998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45986.694281249998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45986.694281249998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45986.694281249998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45986.694281249998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45986.694281249998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45986.694281249998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45986.694281249998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45986.694281249998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45986.694281249998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45986.694281249998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45986.694281249998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45986.694281249998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45986.694281249998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45986.694281249998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45986.694281249998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45986.694281249998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45986.694281249998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45986.694281249998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45986.694281249998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45986.694281249998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45986.694281249998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45986.694281249998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45986.694281249998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45986.694281249998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45986.694281249998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45986.694281249998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45986.694281249998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45986.694281249998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45986.694281249998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45986.694281249998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45986.694281249998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45986.694281249998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45986.694281249998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45986.694281249998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45986.694281249998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45986.694281249998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45986.694281249998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45986.694281249998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45986.694281249998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45986.694281249998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45986.694281249998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45986.694281249998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45986.694281249998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45986.694281249998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45986.694281249998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45986.694281249998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45986.694281249998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45986.694281249998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45986.694281249998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45986.694281249998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45986.694281249998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45986.694281249998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45986.694281249998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45986.694281249998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45986.694281249998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45986.694281249998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45986.694281249998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45986.694281249998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45986.694281249998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45986.694281249998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45986.694281249998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45986.694281249998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45986.694281249998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45986.694281249998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45986.694281249998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45986.694281249998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45986.694281249998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45986.694281249998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45986.694281249998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45986.694281249998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45986.694281249998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45986.694281249998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45986.694281249998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45986.694281249998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45986.694281249998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45986.694281249998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45986.694281249998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45986.694281249998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45986.694281249998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45986.694281249998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45986.694281249998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45986.694281249998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45986.694281249998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45986.694281249998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45986.694281249998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45986.694281249998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45986.694281249998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45986.694281249998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45986.694281249998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45986.694281249998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45986.694281249998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45986.694281249998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45986.694281249998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45986.694281249998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45986.694281249998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45986.694281249998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45986.694281249998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45986.694281249998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45986.694281249998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45986.694281249998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45986.694281249998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45986.694281249998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45986.694281249998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45986.694281249998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45986.694281249998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45986.694281249998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45986.694281249998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45986.694281249998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45986.694281249998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45986.694281249998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45986.694281249998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45986.694281249998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45986.694281249998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45986.694281249998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45986.694281249998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45986.694281249998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45986.694281249998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45986.694281249998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45986.694281249998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45986.694281249998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45986.694281249998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45986.694281249998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45986.694281249998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45986.694281249998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45986.694281249998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45986.694281249998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45986.694281249998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45986.694281249998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45986.694281249998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45986.694281249998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45986.694281249998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45986.694281249998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45986.694281249998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45986.694281249998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45986.694281249998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45986.694281249998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45986.694281249998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45986.694281249998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45986.694281249998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45986.694281249998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45986.694281249998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45986.694281249998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45986.694281249998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45986.694281249998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45986.694281249998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45986.694281249998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45986.694281249998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45986.694281249998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45986.694281249998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45986.694281249998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45986.694281249998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45986.694281249998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45986.694281249998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45986.694281249998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45986.694281249998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45986.694281249998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45986.694281249998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45986.694281249998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45986.694281249998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45986.694281249998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45986.694281249998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45986.694281249998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45986.694281249998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45986.694281249998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45986.694281249998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45986.694281249998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45986.694281249998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45986.694281249998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45986.694281249998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45986.694281249998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45986.694281249998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45986.694281249998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45986.694281249998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45986.694281249998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45986.694281249998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45986.694281249998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45986.694281249998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45986.694281249998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45986.694281249998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45986.694281249998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45986.694281249998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45986.694281249998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45986.694281249998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45986.694281249998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45986.694281249998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45986.694281249998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45986.694281249998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45986.694281249998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45986.694281249998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45986.694281249998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45986.694281249998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45986.694281249998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45986.694281249998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45986.694281249998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45986.694281249998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45986.694281249998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45986.694281249998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45986.694281249998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45986.694281249998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45986.694281249998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45986.694281249998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45986.694281249998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45986.694281249998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45986.694281249998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45986.694281249998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45986.694281249998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45986.694281249998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45986.694281249998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45986.694281249998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45986.694281249998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45986.694281249998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45986.694281249998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45986.694281249998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45986.694281249998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45986.694281249998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45986.694281249998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45986.694281249998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45986.694281249998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45986.694281249998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45986.694281249998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45986.694281249998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45986.694281249998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45986.694281249998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45986.694281249998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45986.694281249998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45986.694281249998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45986.694281249998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45986.694281249998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45986.694281249998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45986.694281249998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45986.694281249998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45986.694281249998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45986.694281249998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45986.694281249998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45986.694281249998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45986.694281249998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45986.694281249998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45986.694281249998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45986.694281249998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45986.694281249998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45986.694281249998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45986.694281249998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45986.694281249998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45986.694281249998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45986.694281249998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45986.694281249998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45986.694281249998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45986.694281249998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45986.694281249998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45986.694281249998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45986.694281249998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45986.694281249998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45986.694281249998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45986.694281249998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45986.694281249998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45986.694281249998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45986.694281249998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45986.694281249998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45986.694281249998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45986.694281249998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45986.694281249998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45986.694281249998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45986.694281249998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45986.694281249998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45986.694281249998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45986.694281249998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45986.694281249998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45986.694281249998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45986.694281249998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45986.694281249998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45986.694281249998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45986.694281249998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45986.694281249998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45986.694281249998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45986.694281249998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45986.694281249998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45986.694281249998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45986.694281249998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45986.694281249998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45986.694281249998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45986.694281249998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45986.694281249998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45986.694281249998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45986.694281249998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45986.694281249998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45986.694281249998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45986.694281249998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45986.694281249998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45986.694281249998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45986.694281249998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45986.694281249998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45986.694281249998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45986.694281249998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45986.694281249998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45986.694281249998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45986.694281249998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45986.694281249998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45986.694281249998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45986.694281249998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45986.694281249998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45986.694281249998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45986.694281249998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45986.694281249998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45986.694281249998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45986.694281249998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45986.694281249998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45986.694281249998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45986.694281249998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45986.694281249998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45986.694281249998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45986.694281249998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45986.694281249998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45986.694281249998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45986.694281249998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45986.694281249998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45986.694281249998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45986.694281249998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45986.694281249998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45986.694281249998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45986.694281249998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45986.694281249998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45986.694281249998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45986.694281249998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45986.694281249998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45986.694281249998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45986.694281249998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45986.694281249998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45986.694281249998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45986.694281249998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45986.694281249998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45986.694281249998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45986.694281249998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45986.694281249998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45986.694281249998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45986.694281249998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45986.694281249998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45986.694281249998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45986.694281249998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45986.694281249998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45986.694281249998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45986.694281249998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45986.694281249998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45986.694281249998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45986.694281249998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45986.694281249998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45986.694281249998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45986.694281249998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45986.694281249998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45986.694281249998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45986.694281249998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45986.694281249998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45986.694281249998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45986.694281249998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45986.694281249998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45986.694281249998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45986.694281249998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45986.694281249998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45986.694281249998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45986.694281249998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45986.694281249998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45986.694281249998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45986.694281249998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45986.694281249998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45986.694281249998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45986.694281249998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45986.694281249998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45986.694281249998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45986.694281249998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45986.694281249998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45986.694281249998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45986.694281249998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45986.694281249998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45986.694281249998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45986.694281249998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45986.694281249998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45986.694281249998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45986.694281249998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45986.694281249998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45986.694281249998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45986.694281249998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45986.694281249998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45986.694281249998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45986.694281249998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45986.694281249998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45986.694281249998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45986.694281249998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45986.694281249998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45986.694281249998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45986.694281249998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45986.694281249998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45986.694281249998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45986.694281249998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45986.694281249998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45986.694281249998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45986.694281249998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45986.694281249998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45986.694281249998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45986.694281249998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45986.694281249998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45986.694281249998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45986.694281249998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45986.694281249998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45986.694281249998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45986.694281249998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45986.694281249998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45986.694281249998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45986.694281249998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45986.694281249998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45986.694281249998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45986.694281249998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45986.694281249998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45986.694281249998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45986.694281249998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45986.694281249998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45986.694281249998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45986.694281249998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45986.694281249998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45986.694281249998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45986.694281249998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45986.694281249998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45986.694281249998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45986.694281249998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45986.694281249998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45986.694281249998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45986.694281249998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45986.694281249998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45986.694281249998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45986.694281249998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45986.694281249998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45986.694281249998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45986.694281249998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45986.694281249998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45986.694281249998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45986.694281249998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45986.694281249998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45986.694281249998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45986.694281249998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45986.694281249998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45986.694281249998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45986.694281249998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45986.694281249998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45986.694281249998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45986.694281249998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45986.694281249998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45986.694281249998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45986.694281249998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45986.694281249998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45986.694281249998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45986.694281249998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45986.694281249998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45986.694281249998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45986.694281249998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45986.694281249998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45986.694281249998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45986.694281249998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45986.694281249998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45986.694281249998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45986.694281249998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45986.694281249998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45986.694281249998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45986.694281249998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45986.694281249998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45986.694281249998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45986.694281249998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45986.694281249998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45986.694281249998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45986.694281249998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45986.694281249998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45986.694281249998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45986.694281249998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45986.694281249998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45986.694281249998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45986.694281249998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45986.694281249998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45986.694281249998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45986.694281249998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45986.694281249998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45986.694281249998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45986.694281249998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45986.694281249998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45986.694281249998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45986.694281249998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45986.694281249998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45986.694281249998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45986.694281249998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45986.694281249998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45986.694281249998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45986.694281249998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45986.694281249998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45986.694281249998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45986.694281249998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45986.694281249998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45986.694281249998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45986.694281249998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45986.694281249998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45986.694281249998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45986.694281249998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45986.694281249998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45986.694281249998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45986.694281249998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45986.694281249998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45986.694281249998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45986.694281249998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45986.694281249998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45986.694281249998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45986.694281249998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45986.694281249998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45986.694281249998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45986.694281249998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45986.694281249998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45986.694281249998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45986.694281249998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45986.694281249998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45986.694281249998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45986.694281249998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45986.694281249998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45986.694281249998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45986.694281249998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45986.694281249998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45986.694281249998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45986.694281249998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45986.694281249998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45986.694281249998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45986.694281249998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45986.694281249998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45986.694281249998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45986.694281249998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45986.694281249998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45986.694281249998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45986.694281249998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45986.694281249998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45986.694281249998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45986.694281249998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45986.694281249998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45986.694281249998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45986.694281249998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45986.694281249998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45986.694281249998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45986.694281249998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45986.694281249998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45986.694281249998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45986.694281249998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45986.694281249998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45986.694281249998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45986.694281249998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45986.694281249998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45986.694281249998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45986.694281249998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45986.694281249998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45986.694281249998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45986.694281249998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45986.694281249998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45986.694281249998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45986.694281249998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45986.694281249998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45986.694281249998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45986.694281249998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45986.694281249998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45986.694281249998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45986.694281249998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45986.694281249998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45986.694281249998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45986.694281249998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45986.694281249998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45986.694281249998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45986.694281249998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45986.694281249998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45986.694281249998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45986.694281249998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45986.694281249998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45986.694281249998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45986.694281249998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45986.694281249998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45986.694281249998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45986.694281249998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45986.694281249998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45986.694281249998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45986.694281249998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45986.694281249998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45986.694281249998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45986.694281249998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45986.694281249998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45986.694281249998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45986.694281249998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45986.694281249998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45986.694281249998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45986.694281249998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45986.694281249998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45986.694281249998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45986.694281249998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45986.694281249998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45986.694281249998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45986.694281249998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45986.694281249998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45986.694281249998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45986.694281249998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45986.694281249998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45986.694281249998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45986.694281249998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45986.694281249998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45986.694281249998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45986.694281249998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45986.694281249998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45986.694281249998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45986.694281249998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45986.694281249998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45986.694281249998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45986.694281249998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45986.694281249998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45986.694281249998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45986.694281249998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45986.694281249998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45986.694281249998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45986.694281249998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45986.694281249998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45986.694281249998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45986.694281249998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45986.694281249998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45986.694281249998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45986.694281249998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45986.694281249998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45986.694281249998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45986.694281249998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45986.694281249998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45986.694281249998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45986.694281249998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45986.694281249998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45986.694281249998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45986.694281249998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45986.694281249998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45986.694281249998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45986.694281249998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45986.694281249998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45986.694281249998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45986.694281249998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45986.694281249998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45986.694281249998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45986.694281249998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45986.694281249998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45986.694281249998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45986.694281249998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45986.694281249998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45986.694281249998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45986.694281249998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45986.694281249998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45986.694281249998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45986.694281249998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45986.694281249998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45986.694281249998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45986.694281249998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45986.694281249998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45986.694281249998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45986.694281249998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45986.694281249998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45986.694281249998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45986.694281249998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45986.694281249998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45986.694281249998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45986.694281249998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45986.694281249998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45986.694281249998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45986.694281249998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45986.694281249998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45986.694281249998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45986.694281249998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45986.694281249998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45986.694281249998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45986.694281249998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45986.694281249998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45986.694281249998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45986.694281249998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45986.694281249998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45986.694281249998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45986.694281249998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45986.694281249998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45986.694281249998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45986.694281249998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45986.694281249998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45986.694281249998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45986.694281249998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45986.694281249998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45986.694281249998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45986.694281249998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45986.694281249998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45986.694281249998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45986.694281249998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45986.694281249998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45986.694281249998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45986.694281249998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45986.694281249998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45986.694281249998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45986.694281249998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45986.694281249998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45986.694281249998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45986.694281249998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45986.694281249998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45986.694281249998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45986.694281249998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45986.694281249998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45986.694281249998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45986.694281249998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45986.694281249998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45986.694281249998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45986.694281249998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45986.694281249998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45986.694281249998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45986.694281249998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45986.694281249998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45986.694281249998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45986.694281249998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45986.694281249998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45986.694281249998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45986.694281249998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45986.694281249998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45986.694281249998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45986.694281249998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45986.694281249998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45986.694281249998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45986.694281249998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45986.694281249998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45986.694281249998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45986.694281249998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45986.694281249998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45986.694281249998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45986.694281249998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45986.694281249998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45986.694281249998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45986.694281249998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45986.694281249998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45986.694281249998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45986.694281249998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45986.694281249998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45986.694281249998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45986.694281249998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45986.694281249998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45986.694281249998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45986.694281249998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45986.694281249998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45986.694281249998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45986.694281249998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45986.694281249998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45986.694281249998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45986.694281249998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45986.694281249998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45986.694281249998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45986.694281249998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45986.694281249998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45986.694281249998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45986.694281249998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45986.694281249998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45986.694281249998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45986.694281249998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45986.694281249998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45986.694281249998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45986.694281249998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45986.694281249998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45986.694281249998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45986.694281249998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45986.694281249998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45986.694281249998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45986.694281249998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45986.694281249998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45986.694281249998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45986.694281249998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45986.694281249998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45986.694281249998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45986.694281249998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45986.694281249998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45986.694281249998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45986.694281249998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45986.694281249998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45986.694281249998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45986.694281249998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45986.694281249998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45986.694281249998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45986.694281249998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45986.694281249998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45986.694281249998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45986.694281249998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45986.694281249998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45986.694281249998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45986.694281249998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45986.694281249998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45986.694281249998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45986.694281249998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45986.694281249998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45986.694281249998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45986.694281249998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45986.694281249998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45986.694281249998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45986.694281249998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45986.694281249998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45986.694281249998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45986.694281249998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45986.694281249998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45986.694281249998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45986.694281249998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45986.694281249998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45986.694281249998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45986.694281249998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45986.694281249998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45986.694281249998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45986.694281249998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45986.694281249998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45986.694281249998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45986.694281249998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45986.694281249998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45986.694281249998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45986.694281249998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45986.694281249998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45986.694281249998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45986.694281249998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45986.694281249998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45986.694281249998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45986.694281249998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45986.694281249998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45986.694281249998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45986.694281249998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45986.694281249998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45986.694281249998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45986.694281249998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45986.694281249998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45986.694281249998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45986.694281249998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45986.694281249998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45986.694281249998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45986.694281249998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45986.694281249998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45986.694281249998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45986.694281249998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45986.694281249998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45986.694281249998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45986.694281249998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45986.694281249998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45986.694281249998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45986.694281249998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45986.694281249998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45986.694281249998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45986.694281249998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45986.694281249998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45986.694281249998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45986.694281249998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45986.694281249998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45986.694281249998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45986.694281249998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45986.694281249998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45986.694281249998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45986.694281249998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45986.694281249998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45986.694281249998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45986.694281249998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45986.694281249998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45986.694281249998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45986.694281249998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45986.694281249998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45986.694281249998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45986.694281249998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45986.694281249998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45986.694281249998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45986.694281249998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45986.694281249998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45986.694281249998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45986.694281249998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45986.694281249998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45986.694281249998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45986.694281249998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45986.694281249998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45986.694281249998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45986.694281249998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45986.694281249998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45986.694281249998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45986.694281249998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45986.694281249998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45986.694281249998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45986.694281249998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45986.694281249998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45986.694281249998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45986.694281249998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45986.694281249998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45986.694281249998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45986.694281249998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45986.694281249998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45986.694281249998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45986.694281249998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45986.694281249998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45986.694281249998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45986.694281249998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45986.694281249998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45986.694281249998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45986.694281249998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45986.694281249998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45986.694281249998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45986.694281249998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45986.694281249998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45986.694281249998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45986.694281249998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45986.694281249998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45986.694281249998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45986.694281249998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45986.694281249998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45986.694281249998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45986.694281249998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45986.694281249998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45986.694281249998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45986.694281249998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45986.694281249998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45986.694281249998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45986.694281249998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45986.694281249998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45986.694281249998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45986.694281249998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45986.694281249998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45986.694281249998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45986.694281249998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45986.694281249998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45986.694281249998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45986.694281249998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45986.694281249998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45986.694281249998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45986.694281249998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45986.694281249998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45986.694281249998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45986.694281249998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45986.694281249998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45986.694281249998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45986.694281249998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45986.694281249998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45986.694281249998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45986.694281249998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45986.694281249998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45986.694281249998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45986.694281249998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45986.694281249998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45986.694281249998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45986.694281249998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45986.694281249998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45986.694281249998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0"/>
  <sheetViews>
    <sheetView tabSelected="1" workbookViewId="0">
      <selection activeCell="E2" sqref="E2: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283.21356365740212</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R4</v>
      </c>
      <c r="C3" s="93">
        <v>1</v>
      </c>
      <c r="D3" s="91" t="s">
        <v>33783</v>
      </c>
      <c r="E3" s="94" t="s">
        <v>39021</v>
      </c>
      <c r="F3" s="95"/>
      <c r="G3" s="96">
        <f t="shared" ref="G3:G48" ca="1" si="0">IFERROR(NOW()-F3,"")</f>
        <v>45986.694281249998</v>
      </c>
      <c r="H3" s="95"/>
      <c r="I3" s="113" t="str">
        <f>IFERROR(VLOOKUP(D3,DB!A:F,6,0),"")</f>
        <v>SCECO</v>
      </c>
      <c r="J3" s="113" t="str">
        <f>IFERROR(VLOOKUP(D3,DB!A:G,7,0),"")</f>
        <v>Vandalized</v>
      </c>
      <c r="K3" s="97"/>
      <c r="L3" s="91" t="str">
        <f>IFERROR(VLOOKUP(D3,DB!A:I,9,0),"")</f>
        <v>Latis</v>
      </c>
    </row>
    <row r="4" spans="1:16" ht="15" customHeight="1">
      <c r="A4" s="113"/>
      <c r="B4" s="113" t="str">
        <f>IFERROR(VLOOKUP(D4,DB!A:K,11,0),"")</f>
        <v/>
      </c>
      <c r="C4" s="93"/>
      <c r="D4" s="91"/>
      <c r="E4" s="94"/>
      <c r="F4" s="95"/>
      <c r="G4" s="96">
        <f t="shared" ca="1" si="0"/>
        <v>45986.694281249998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45986.694281249998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45986.694281249998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45986.694281249998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45986.694281249998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45986.694281249998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45986.694281249998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45986.694281249998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45986.694281249998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45986.694281249998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45986.694281249998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45986.694281249998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45986.694281249998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45986.694281249998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45986.694281249998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45986.694281249998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45986.694281249998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45986.694281249998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45986.694281249998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45986.694281249998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45986.694281249998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45986.694281249998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45986.694281249998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45986.694281249998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45986.694281249998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45986.694281249998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45986.694281249998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45986.694281249998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45986.694281249998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45986.694281249998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45986.694281249998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45986.694281249998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45986.694281249998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45986.694281249998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45986.694281249998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45986.694281249998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45986.694281249998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45986.694281249998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45986.694281249998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45986.694281249998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45986.694281249998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45986.694281249998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45986.694281249998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45986.694281249998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45986.694281249998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45986.694281249998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45986.694281249998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45986.694281249998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45986.694281249998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45986.694281249998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45986.694281249998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45986.694281249998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45986.694281249998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45986.694281249998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45986.694281249998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45986.694281249998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45986.694281249998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45986.694281249998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45986.694281249998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45986.694281249998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45986.694281249998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45986.694281249998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45986.694281249998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45986.694281249998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45986.694281249998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45986.694281249998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45986.694281249998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45986.694281249998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45986.694281249998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45986.694281249998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45986.694281249998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45986.694281249998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45986.694281249998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45986.694281249998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45986.694281249998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45986.694281249998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45986.694281249998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45986.694281249998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45986.694281249998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45986.694281249998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45986.694281249998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45986.694281249998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45986.694281249998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45986.694281249998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45986.694281249998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45986.694281249998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45986.694281249998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45986.694281249998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45986.694281249998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45986.694281249998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45986.694281249998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45986.694281249998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45986.694281249998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45986.694281249998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45986.694281249998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45986.694281249998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45986.694281249998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45986.694281249998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45986.694281249998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45986.694281249998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45986.694281249998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45986.694281249998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45986.694281249998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45986.694281249998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45986.694281249998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45986.694281249998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45986.694281249998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45986.694281249998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45986.694281249998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45986.694281249998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45986.694281249998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45986.694281249998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45986.694281249998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45986.694281249998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45986.694281249998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45986.694281249998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45986.694281249998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45986.694281249998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45986.694281249998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45986.694281249998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45986.694281249998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45986.694281249998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45986.694281249998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45986.694281249998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45986.694281249998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45986.694281249998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45986.694281249998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45986.694281249998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45986.694281249998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45986.694281249998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45986.694281249998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45986.694281249998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45986.694281249998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45986.694281249998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45986.694281249998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45986.694281249998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45986.694281249998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45986.694281249998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45986.694281249998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45986.694281249998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45986.694281249998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45986.694281249998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45986.694281249998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45986.694281249998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45986.694281249998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45986.694281249998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45986.694281249998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45986.694281249998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45986.694281249998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45986.694281249998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45986.694281249998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45986.694281249998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45986.694281249998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45986.694281249998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45986.694281249998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45986.694281249998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45986.694281249998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45986.694281249998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45986.694281249998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45986.694281249998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45986.694281249998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45986.694281249998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45986.694281249998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45986.694281249998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45986.694281249998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45986.694281249998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45986.694281249998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45986.694281249998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45986.694281249998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45986.694281249998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45986.694281249998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45986.694281249998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45986.694281249998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45986.694281249998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45986.694281249998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45986.694281249998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45986.694281249998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45986.694281249998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45986.694281249998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45986.694281249998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45986.694281249998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45986.694281249998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45986.694281249998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45986.694281249998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45986.694281249998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45986.694281249998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45986.694281249998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45986.694281249998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45986.694281249998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45986.694281249998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45986.694281249998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45986.694281249998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45986.694281249998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45986.694281249998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45986.694281249998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45986.694281249998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45986.694281249998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45986.694281249998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45986.694281249998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45986.694281249998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45986.694281249998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45986.694281249998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45986.694281249998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45986.694281249998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45986.694281249998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45986.694281249998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45986.694281249998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45986.694281249998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45986.694281249998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45986.694281249998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45986.694281249998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45986.694281249998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45986.694281249998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45986.694281249998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45986.694281249998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45986.694281249998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45986.694281249998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45986.694281249998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45986.694281249998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45986.694281249998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45986.694281249998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45986.694281249998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45986.694281249998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45986.694281249998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45986.694281249998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45986.694281249998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45986.694281249998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45986.694281249998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45986.694281249998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45986.694281249998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45986.694281249998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45986.694281249998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45986.694281249998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45986.694281249998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45986.694281249998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45986.694281249998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45986.694281249998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45986.694281249998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45986.694281249998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45986.694281249998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45986.694281249998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45986.694281249998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45986.694281249998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45986.694281249998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45986.694281249998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45986.694281249998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45986.694281249998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45986.694281249998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45986.694281249998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45986.694281249998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45986.694281249998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45986.694281249998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45986.694281249998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45986.694281249998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45986.694281249998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45986.694281249998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45986.694281249998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45986.694281249998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45986.694281249998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45986.694281249998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45986.694281249998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45986.694281249998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45986.694281249998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45986.694281249998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45986.694281249998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45986.694281249998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45986.694281249998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45986.694281249998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45986.694281249998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45986.694281249998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45986.694281249998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45986.694281249998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45986.694281249998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45986.694281249998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45986.694281249998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45986.694281249998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45986.694281249998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45986.694281249998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45986.694281249998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45986.694281249998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45986.694281249998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45986.694281249998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45986.694281249998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45986.694281249998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45986.694281249998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45986.694281249998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45986.694281249998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45986.694281249998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45986.694281249998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45986.694281249998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45986.694281249998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45986.694281249998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45986.694281249998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45986.694281249998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45986.694281249998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45986.694281249998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45986.694281249998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45986.694281249998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45986.694281249998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45986.694281249998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45986.694281249998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50" ca="1" si="5">IFERROR(NOW()-F305,"")</f>
        <v>45986.694281249998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45986.694281249998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45986.694281249998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45986.694281249998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45986.694281249998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45986.694281249998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45986.694281249998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45986.694281249998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45986.694281249998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45986.694281249998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45986.694281249998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45986.694281249998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45986.694281249998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45986.694281249998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45986.694281249998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45986.694281249998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45986.694281249998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45986.694281249998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45986.694281249998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45986.694281249998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45986.694281249998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45986.694281249998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45986.694281249998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45986.694281249998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45986.694281249998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45986.694281249998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45986.694281249998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45986.694281249998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45986.694281249998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45986.694281249998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45986.694281249998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45986.694281249998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45986.694281249998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45986.694281249998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45986.694281249998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45986.694281249998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45986.694281249998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45986.694281249998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45986.694281249998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45986.694281249998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45986.694281249998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45986.694281249998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45986.694281249998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45986.694281249998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45986.694281249998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45986.694281249998</v>
      </c>
      <c r="H350" s="95"/>
      <c r="I350" s="113" t="str">
        <f>IFERROR(VLOOKUP(D350,DB!A:F,6,0),"")</f>
        <v/>
      </c>
      <c r="J350" s="113" t="str">
        <f>IFERROR(VLOOKUP(D350,DB!A:G,7,0),"")</f>
        <v/>
      </c>
      <c r="K350" s="97"/>
      <c r="L350" s="91" t="str">
        <f>IFERROR(VLOOKUP(D350,DB!A:I,9,0),"")</f>
        <v/>
      </c>
    </row>
  </sheetData>
  <dataValidations count="2">
    <dataValidation allowBlank="1" showInputMessage="1" showErrorMessage="1" sqref="E1" xr:uid="{A4F81451-56CC-4543-9497-104C4E44EE4B}"/>
    <dataValidation type="list" allowBlank="1" showInputMessage="1" showErrorMessage="1" sqref="E2:E3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94.862221064810001</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60.505403935181675</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38.033170138885907</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5.3209826388847432</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1</v>
      </c>
      <c r="D6" s="109" t="s">
        <v>38248</v>
      </c>
      <c r="E6" s="109" t="s">
        <v>39021</v>
      </c>
      <c r="F6" s="122">
        <v>45986.391886574071</v>
      </c>
      <c r="G6" s="111">
        <f ca="1">IFERROR(NOW()-F6,"")</f>
        <v>0.30239467592764413</v>
      </c>
      <c r="H6" s="122">
        <v>45986.386099537034</v>
      </c>
      <c r="I6" s="109" t="str">
        <f>IFERROR(VLOOKUP(D6,DB!A:F,6,0),"")</f>
        <v>SCECO</v>
      </c>
      <c r="J6" s="109" t="str">
        <f>IFERROR(VLOOKUP(D6,DB!A:G,7,0),"")</f>
        <v>Haj Removal</v>
      </c>
      <c r="K6" s="109" t="s">
        <v>39118</v>
      </c>
      <c r="L6" s="109" t="str">
        <f>IFERROR(VLOOKUP(D6,DB!A:I,9,0),"")</f>
        <v>Latis</v>
      </c>
    </row>
    <row r="7" spans="1:13">
      <c r="A7" s="109" t="s">
        <v>39119</v>
      </c>
      <c r="B7" s="109" t="str">
        <f>IFERROR(VLOOKUP(D7,DB!A:K,11,0),"")</f>
        <v>R5</v>
      </c>
      <c r="C7" s="109">
        <v>1</v>
      </c>
      <c r="D7" s="109" t="s">
        <v>38341</v>
      </c>
      <c r="E7" s="109" t="s">
        <v>39021</v>
      </c>
      <c r="F7" s="122">
        <v>45986.683553240742</v>
      </c>
      <c r="G7" s="111">
        <f ca="1">IFERROR(NOW()-F7,"")</f>
        <v>1.0728009256126825E-2</v>
      </c>
      <c r="H7" s="122">
        <v>45986.677499999998</v>
      </c>
      <c r="I7" s="109" t="str">
        <f>IFERROR(VLOOKUP(D7,DB!A:F,6,0),"")</f>
        <v>SCECO</v>
      </c>
      <c r="J7" s="109" t="str">
        <f>IFERROR(VLOOKUP(D7,DB!A:G,7,0),"")</f>
        <v>Haj Removal</v>
      </c>
      <c r="K7" s="109" t="s">
        <v>39120</v>
      </c>
      <c r="L7" s="109" t="str">
        <f>IFERROR(VLOOKUP(D7,DB!A:I,9,0),"")</f>
        <v>Latis</v>
      </c>
    </row>
    <row r="8" spans="1:13">
      <c r="A8" s="109"/>
      <c r="B8" s="109" t="str">
        <f>IFERROR(VLOOKUP(D8,DB!A:K,11,0),"")</f>
        <v/>
      </c>
      <c r="C8" s="109"/>
      <c r="D8"/>
      <c r="E8" s="109"/>
      <c r="F8" s="109"/>
      <c r="G8" s="111">
        <f ca="1">IFERROR(NOW()-F8,"")</f>
        <v>45986.694281249998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45986.694281249998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45986.694281249998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45986.694281249998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45986.694281249998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45986.694281249998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45986.694281249998</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45986.694281249998</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45986.694281249998</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45986.694281249998</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45986.694281249998</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45986.694281249998</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45986.694281249998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45986.694281249998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45986.694281249998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45986.694281249998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45986.694281249998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45986.694281249998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45986.694281249998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45986.694281249998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45986.694281249998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45986.694281249998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45986.694281249998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45986.694281249998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45986.694281249998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45986.694281249998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45986.694281249998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45986.694281249998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45986.694281249998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45986.694281249998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45986.694281249998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45986.694281249998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45986.694281249998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45986.694281249998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45986.694281249998</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39121</v>
      </c>
      <c r="B2" s="137" t="s">
        <v>5398</v>
      </c>
      <c r="C2" s="138">
        <v>1</v>
      </c>
      <c r="D2" s="137" t="s">
        <v>39122</v>
      </c>
      <c r="E2" s="109" t="s">
        <v>39021</v>
      </c>
      <c r="F2" s="139">
        <v>45986.614108796297</v>
      </c>
      <c r="G2" s="75">
        <f ca="1">IFERROR(NOW()-F2,"-")</f>
        <v>8.0172453701379709E-2</v>
      </c>
      <c r="H2" s="152">
        <v>45986.608796296299</v>
      </c>
      <c r="I2" s="137" t="str">
        <f>IFERROR(VLOOKUP(D2,DB!A:F,6,0),"")</f>
        <v>SCECO</v>
      </c>
      <c r="J2" s="137" t="str">
        <f>IFERROR(VLOOKUP(D2,DB!A:G,7,0),"")</f>
        <v>Vandalized</v>
      </c>
      <c r="K2" s="140" t="s">
        <v>39123</v>
      </c>
      <c r="L2" s="141" t="str">
        <f>IFERROR(VLOOKUP(D2,DB!A:I,9,0),"")</f>
        <v>Latis</v>
      </c>
    </row>
    <row r="3" spans="1:16382" ht="31.5" customHeight="1">
      <c r="A3"/>
      <c r="B3"/>
      <c r="C3" s="138"/>
      <c r="D3" s="137"/>
      <c r="E3" s="109"/>
      <c r="F3" s="152"/>
      <c r="G3" s="75">
        <f ca="1">IFERROR(NOW()-F3,"-")</f>
        <v>45986.694281249998</v>
      </c>
      <c r="H3" s="153"/>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45986.694281249998</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45986.694281249998</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45986.694281249998</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45986.694281249998</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45986.694281249998</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45986.694281249998</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45986.694281249998</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45986.694281249998</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45986.694281249998</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45986.694281249998</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45986.694281249998</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45986.694281249998</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45986.694281249998</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45986.694281249998</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45986.694281249998</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45986.694281249998</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45986.694281249998</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45986.694281249998</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45986.694281249998</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45986.694281249998</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45986.694281249998</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45986.694281249998</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45986.694281249998</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45986.694281249998</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45986.694281249998</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45986.694281249998</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45986.694281249998</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45986.694281249998</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45986.694281249998</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45986.694281249998</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45986.694281249998</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45986.694281249998</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45986.694281249998</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45986.694281249998</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45986.694281249998</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45986.694281249998</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45986.694281249998</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2025-11-25T13:39:56Z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