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87" documentId="120_S{2AC9BD13-BADA-5192-A53E-5A8FF88502F6}" xr6:coauthVersionLast="47" xr6:coauthVersionMax="47" xr10:uidLastSave="{685DB01D-A544-45BE-9531-FF969B97952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G6"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<sst xmlns="http://schemas.openxmlformats.org/spreadsheetml/2006/main" count="180289" uniqueCount="39131">
  <si>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</si>
  <si>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</si>
  <si>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</si>
  <si>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</si>
  <si>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</si>
  <si>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</si>
  <si>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</si>
  <si>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</si>
  <si>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</si>
  <si>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</si>
  <si>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</si>
  <si>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</si>
  <si>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</si>
  <si>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</si>
  <si>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</si>
  <si>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</si>
  <si>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</si>
  <si>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</si>
  <si>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</si>
  <si>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</si>
  <si>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</si>
  <si>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</si>
  <si>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</si>
  <si>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</si>
  <si>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</si>
  <si>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</si>
  <si>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</si>
  <si>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</si>
  <si>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</si>
  <si>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</si>
  <si>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</si>
  <si>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</si>
  <si>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</si>
  <si>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</si>
  <si>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</si>
  <si>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</si>
  <si>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</si>
  <si>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</si>
  <si>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</si>
  <si>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</si>
  <si>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</si>
  <si>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</si>
  <si>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</si>
  <si>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</si>
  <si>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</si>
  <si>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</si>
  <si>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</si>
  <si>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</si>
  <si>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</si>
  <si>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</si>
  <si>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</si>
  <si>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</si>
  <si>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</si>
  <si>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</si>
  <si>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</si>
  <si>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</si>
  <si>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</si>
  <si>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</si>
  <si>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</si>
  <si>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</si>
  <si>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</si>
  <si>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</si>
  <si>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</si>
  <si>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</si>
  <si>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</si>
  <si>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</si>
  <si>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</si>
  <si>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</si>
  <si>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</si>
  <si>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</si>
  <si>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</si>
  <si>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</si>
  <si>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</si>
  <si>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</si>
  <si>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</si>
  <si>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</si>
  <si>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</si>
  <si>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</si>
  <si>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</si>
  <si>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</si>
  <si>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</si>
  <si>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</si>
  <si>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</si>
  <si>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</si>
  <si>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</si>
  <si>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</si>
  <si>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</si>
  <si>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</si>
  <si>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</si>
  <si>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</si>
  <si>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</si>
  <si>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</si>
  <si>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</si>
  <si>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</si>
  <si>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</si>
  <si>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</si>
  <si>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</si>
  <si>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</si>
  <si>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</si>
  <si>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</si>
  <si>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</si>
  <si>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</si>
  <si>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</si>
  <si>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</si>
  <si>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</si>
  <si>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</si>
  <si>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</si>
  <si>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</si>
  <si>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</si>
  <si>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</si>
  <si>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</si>
  <si>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</si>
  <si>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</si>
  <si>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</si>
  <si>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</si>
  <si>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</si>
  <si>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</si>
  <si>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</si>
  <si>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</si>
  <si>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</si>
  <si>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</si>
  <si>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</si>
  <si>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</si>
  <si>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</si>
  <si>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</si>
  <si>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</si>
  <si>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</si>
  <si>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</si>
  <si>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</si>
  <si>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</si>
  <si>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</si>
  <si>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</si>
  <si>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</si>
  <si>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</si>
  <si>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</si>
  <si>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</si>
  <si>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</si>
  <si>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</si>
  <si>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</si>
  <si>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</si>
  <si>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</si>
  <si>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</si>
  <si>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</si>
  <si>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</si>
  <si>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</si>
  <si>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</si>
  <si>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</si>
  <si>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</si>
  <si>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</si>
  <si>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</si>
  <si>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</si>
  <si>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</si>
  <si>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</si>
  <si>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</si>
  <si>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</si>
  <si>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</si>
  <si>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</si>
  <si>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</si>
  <si>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</si>
  <si>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</si>
  <si>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</si>
  <si>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</si>
  <si>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</si>
  <si>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</si>
  <si>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</si>
  <si>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</si>
  <si>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</si>
  <si>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</si>
  <si>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</si>
  <si>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</si>
  <si>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</si>
  <si>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</si>
  <si>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</si>
  <si>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</si>
  <si>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</si>
  <si>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</si>
  <si>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</si>
  <si>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</si>
  <si>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</si>
  <si>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</si>
  <si>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</si>
  <si>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</si>
  <si>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</si>
  <si>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</si>
  <si>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</si>
  <si>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</si>
  <si>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</si>
  <si>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</si>
  <si>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</si>
  <si>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</si>
  <si>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</si>
  <si>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</si>
  <si>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</si>
  <si>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</si>
  <si>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</si>
  <si>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</si>
  <si>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</si>
  <si>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</si>
  <si>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</si>
  <si>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</si>
  <si>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</si>
  <si>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</si>
  <si>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</si>
  <si>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</si>
  <si>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</si>
  <si>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</si>
  <si>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</si>
  <si>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</si>
  <si>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</si>
  <si>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</si>
  <si>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</si>
  <si>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</si>
  <si>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</si>
  <si>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</si>
  <si>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</si>
  <si>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</si>
  <si>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</si>
  <si>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</si>
  <si>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</si>
  <si>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</si>
  <si>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</si>
  <si>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</si>
  <si>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</si>
  <si>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</si>
  <si>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</si>
  <si>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</si>
  <si>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</si>
  <si>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</si>
  <si>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</si>
  <si>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</si>
  <si>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</si>
  <si>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</si>
  <si>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</si>
  <si>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</si>
  <si>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</si>
  <si>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</si>
  <si>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</si>
  <si>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</si>
  <si>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</si>
  <si>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</si>
  <si>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</si>
  <si>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</si>
  <si>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</si>
  <si>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</si>
  <si>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</si>
  <si>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</si>
  <si>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</si>
  <si>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</si>
  <si>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</si>
  <si>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</si>
  <si>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</si>
  <si>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</si>
  <si>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</si>
  <si>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</si>
  <si>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</si>
  <si>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</si>
  <si>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</si>
  <si>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</si>
  <si>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</si>
  <si>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</si>
  <si>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</si>
  <si>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</si>
  <si>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</si>
  <si>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</si>
  <si>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</si>
  <si>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</si>
  <si>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</si>
  <si>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</si>
  <si>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</si>
  <si>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</si>
  <si>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</si>
  <si>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</si>
  <si>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</si>
  <si>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</si>
  <si>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</si>
  <si>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</si>
  <si>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</si>
  <si>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</si>
  <si>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</si>
  <si>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</si>
  <si>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</si>
  <si>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</si>
  <si>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</si>
  <si>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</si>
  <si>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</si>
  <si>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</si>
  <si>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</si>
  <si>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</si>
  <si>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</si>
  <si>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</si>
  <si>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</si>
  <si>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</si>
  <si>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</si>
  <si>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</si>
  <si>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</si>
  <si>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</si>
  <si>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</si>
  <si>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</si>
  <si>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</si>
  <si>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</si>
  <si>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</si>
  <si>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</si>
  <si>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</si>
  <si>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</si>
  <si>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</si>
  <si>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</si>
  <si>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</si>
  <si>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</si>
  <si>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</si>
  <si>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</si>
  <si>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</si>
  <si>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</si>
  <si>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</si>
  <si>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</si>
  <si>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</si>
  <si>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</si>
  <si>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</si>
  <si>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</si>
  <si>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</si>
  <si>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</si>
  <si>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</si>
  <si>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</si>
  <si>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</si>
  <si>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</si>
  <si>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</si>
  <si>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</si>
  <si>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</si>
  <si>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</si>
  <si>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</si>
  <si>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</si>
  <si>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</si>
  <si>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</si>
  <si>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</si>
  <si>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</si>
  <si>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</si>
  <si>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</si>
  <si>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</si>
  <si>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</si>
  <si>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</si>
  <si>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</si>
  <si>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</si>
  <si>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</si>
  <si>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</si>
  <si>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</si>
  <si>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</si>
  <si>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</si>
  <si>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</si>
  <si>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</si>
  <si>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</si>
  <si>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</si>
  <si>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</si>
  <si>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</si>
  <si>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</si>
  <si>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</si>
  <si>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</si>
  <si>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</si>
  <si>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</si>
  <si>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</si>
  <si>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</si>
  <si>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</si>
  <si>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</si>
  <si>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</si>
  <si>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</si>
  <si>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</si>
  <si>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</si>
  <si>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</si>
  <si>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</si>
  <si>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</si>
  <si>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</si>
  <si>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</si>
  <si>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</si>
  <si>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</si>
  <si>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</si>
  <si>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</si>
  <si>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</si>
  <si>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</si>
  <si>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</si>
  <si>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</si>
  <si>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</si>
  <si>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</si>
  <si>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</si>
  <si>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</si>
  <si>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</si>
  <si>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</si>
  <si>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</si>
  <si>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</si>
  <si>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</si>
  <si>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</si>
  <si>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</si>
  <si>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</si>
  <si>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</si>
  <si>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</si>
  <si>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</si>
  <si>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</si>
  <si>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</si>
  <si>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</si>
  <si>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</si>
  <si>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</si>
  <si>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</si>
  <si>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</si>
  <si>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</si>
  <si>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</si>
  <si>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</si>
  <si>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</si>
  <si>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</si>
  <si>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</si>
  <si>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</si>
  <si>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</si>
  <si>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</si>
  <si>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</si>
  <si>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</si>
  <si>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</si>
  <si>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</si>
  <si>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</si>
  <si>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</si>
  <si>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</si>
  <si>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</si>
  <si>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</si>
  <si>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</si>
  <si>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</si>
  <si>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</si>
  <si>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</si>
  <si>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</si>
  <si>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</si>
  <si>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</si>
  <si>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</si>
  <si>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</si>
  <si>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</si>
  <si>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</si>
  <si>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</si>
  <si>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</si>
  <si>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</si>
  <si>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</si>
  <si>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</si>
  <si>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</si>
  <si>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</si>
  <si>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</si>
  <si>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</si>
  <si>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</si>
  <si>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</si>
  <si>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</si>
  <si>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</si>
  <si>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</si>
  <si>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</si>
  <si>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</si>
  <si>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</si>
  <si>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</si>
  <si>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</si>
  <si>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</si>
  <si>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</si>
  <si>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</si>
  <si>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</si>
  <si>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</si>
  <si>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</si>
  <si>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</si>
  <si>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</si>
  <si>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</si>
  <si>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</si>
  <si>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</si>
  <si>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</si>
  <si>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</si>
  <si>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</si>
  <si>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</si>
  <si>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</si>
  <si>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</si>
  <si>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</si>
  <si>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</si>
  <si>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</si>
  <si>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</si>
  <si>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</si>
  <si>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</si>
  <si>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</si>
  <si>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</si>
  <si>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</si>
  <si>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</si>
  <si>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</si>
  <si>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</si>
  <si>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</si>
  <si>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</si>
  <si>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</si>
  <si>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</si>
  <si>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</si>
  <si>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</si>
  <si>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</si>
  <si>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</si>
  <si>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</si>
  <si>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</si>
  <si>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</si>
  <si>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</si>
  <si>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</si>
  <si>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</si>
  <si>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</si>
  <si>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</si>
  <si>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</si>
  <si>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</si>
  <si>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</si>
  <si>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</si>
  <si>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</si>
  <si>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</si>
  <si>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</si>
  <si>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</si>
  <si>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</si>
  <si>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</si>
  <si>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</si>
  <si>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</si>
  <si>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</si>
  <si>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</si>
  <si>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</si>
  <si>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</si>
  <si>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</si>
  <si>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</si>
  <si>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</si>
  <si>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</si>
  <si>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</si>
  <si>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</si>
  <si>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</si>
  <si>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</si>
  <si>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</si>
  <si>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</si>
  <si>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</si>
  <si>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</si>
  <si>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</si>
  <si>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</si>
  <si>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</si>
  <si>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</si>
  <si>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</si>
  <si>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</si>
  <si>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</si>
  <si>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</si>
  <si>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</si>
  <si>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</si>
  <si>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</si>
  <si>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</si>
  <si>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</si>
  <si>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</si>
  <si>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</si>
  <si>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</si>
  <si>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</si>
  <si>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</si>
  <si>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</si>
  <si>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</si>
  <si>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</si>
  <si>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</si>
  <si>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</si>
  <si>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</si>
  <si>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</si>
  <si>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</si>
  <si>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</si>
  <si>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</si>
  <si>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</si>
  <si>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</si>
  <si>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</si>
  <si>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</si>
  <si>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</si>
  <si>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</si>
  <si>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</si>
  <si>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</si>
  <si>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</si>
  <si>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</si>
  <si>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</si>
  <si>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</si>
  <si>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</si>
  <si>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</si>
  <si>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</si>
  <si>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</si>
  <si>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</si>
  <si>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</si>
  <si>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</si>
  <si>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</si>
  <si>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</si>
  <si>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</si>
  <si>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</si>
  <si>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</si>
  <si>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</si>
  <si>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</si>
  <si>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</si>
  <si>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</si>
  <si>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</si>
  <si>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</si>
  <si>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</si>
  <si>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</si>
  <si>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</si>
  <si>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</si>
  <si>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</si>
  <si>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</si>
  <si>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</si>
  <si>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</si>
  <si>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</si>
  <si>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</si>
  <si>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</si>
  <si>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</si>
  <si>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</si>
  <si>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</si>
  <si>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</si>
  <si>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</si>
  <si>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</si>
  <si>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</si>
  <si>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</si>
  <si>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</si>
  <si>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</si>
  <si>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</si>
  <si>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</si>
  <si>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</si>
  <si>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</si>
  <si>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</si>
  <si>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</si>
  <si>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</si>
  <si>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</si>
  <si>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</si>
  <si>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</si>
  <si>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</si>
  <si>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</si>
  <si>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</si>
  <si>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</si>
  <si>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</si>
  <si>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</si>
  <si>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</si>
  <si>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</si>
  <si>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</si>
  <si>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</si>
  <si>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</si>
  <si>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</si>
  <si>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</si>
  <si>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</si>
  <si>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</si>
  <si>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</si>
  <si>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</si>
  <si>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</si>
  <si>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</si>
  <si>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</si>
  <si>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</si>
  <si>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</si>
  <si>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</si>
  <si>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</si>
  <si>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</si>
  <si>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</si>
  <si>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</si>
  <si>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</si>
  <si>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</si>
  <si>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</si>
  <si>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</si>
  <si>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</si>
  <si>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</si>
  <si>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</si>
  <si>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</si>
  <si>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</si>
  <si>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</si>
  <si>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</si>
  <si>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</si>
  <si>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</si>
  <si>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</si>
  <si>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</si>
  <si>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</si>
  <si>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</si>
  <si>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</si>
  <si>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</si>
  <si>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</si>
  <si>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</si>
  <si>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</si>
  <si>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</si>
  <si>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</si>
  <si>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</si>
  <si>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</si>
  <si>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</si>
  <si>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</si>
  <si>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</si>
  <si>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</si>
  <si>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</si>
  <si>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</si>
  <si>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</si>
  <si>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</si>
  <si>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</si>
  <si>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</si>
  <si>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</si>
  <si>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</si>
  <si>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</si>
  <si>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</si>
  <si>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</si>
  <si>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</si>
  <si>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</si>
  <si>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</si>
  <si>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</si>
  <si>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</si>
  <si>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</si>
  <si>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</si>
  <si>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</si>
  <si>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</si>
  <si>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</si>
  <si>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</si>
  <si>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</si>
  <si>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</si>
  <si>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</si>
  <si>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</si>
  <si>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</si>
  <si>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</si>
  <si>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</si>
  <si>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</si>
  <si>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</si>
  <si>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</si>
  <si>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</si>
  <si>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</si>
  <si>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</si>
  <si>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</si>
  <si>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</si>
  <si>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</si>
  <si>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</si>
  <si>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</si>
  <si>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</si>
  <si>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</si>
  <si>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</si>
  <si>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</si>
  <si>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</si>
  <si>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</si>
  <si>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</si>
  <si>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</si>
  <si>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</si>
  <si>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</si>
  <si>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</si>
  <si>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</si>
  <si>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</si>
  <si>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</si>
  <si>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</si>
  <si>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</si>
  <si>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</si>
  <si>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</si>
  <si>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</si>
  <si>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</si>
  <si>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</si>
  <si>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</si>
  <si>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</si>
  <si>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</si>
  <si>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</si>
  <si>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</si>
  <si>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</si>
  <si>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</si>
  <si>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</si>
  <si>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</si>
  <si>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</si>
  <si>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</si>
  <si>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</si>
  <si>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</si>
  <si>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</si>
  <si>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</si>
  <si>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</si>
  <si>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</si>
  <si>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</si>
  <si>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</si>
  <si>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</si>
  <si>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</si>
  <si>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</si>
  <si>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</si>
  <si>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</si>
  <si>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</si>
  <si>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</si>
  <si>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</si>
  <si>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</si>
  <si>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</si>
  <si>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</si>
  <si>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</si>
  <si>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</si>
  <si>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</si>
  <si>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</si>
  <si>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</si>
  <si>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</si>
  <si>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</si>
  <si>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</si>
  <si>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</si>
  <si>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</si>
  <si>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</si>
  <si>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</si>
  <si>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</si>
  <si>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</si>
  <si>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</si>
  <si>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</si>
  <si>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</si>
  <si>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</si>
  <si>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</si>
  <si>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</si>
  <si>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</si>
  <si>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</si>
  <si>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</si>
  <si>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</si>
  <si>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</si>
  <si>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</si>
  <si>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</si>
  <si>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</si>
  <si>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</si>
  <si>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</si>
  <si>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</si>
  <si>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</si>
  <si>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</si>
  <si>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</si>
  <si>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</si>
  <si>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</si>
  <si>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</si>
  <si>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</si>
  <si>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</si>
  <si>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</si>
  <si>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</si>
  <si>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</si>
  <si>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</si>
  <si>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</si>
  <si>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</si>
  <si>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</si>
  <si>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</si>
  <si>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</si>
  <si>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</si>
  <si>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</si>
  <si>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</si>
  <si>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</si>
  <si>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</si>
  <si>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</si>
  <si>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</si>
  <si>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</si>
  <si>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</si>
  <si>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</si>
  <si>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</si>
  <si>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</si>
  <si>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</si>
  <si>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</si>
  <si>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</si>
  <si>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</si>
  <si>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</si>
  <si>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</si>
  <si>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</si>
  <si>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</si>
  <si>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</si>
  <si>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</si>
  <si>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</si>
  <si>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</si>
  <si>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</si>
  <si>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</si>
  <si>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</si>
  <si>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</si>
  <si>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</si>
  <si>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</si>
  <si>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</si>
  <si>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</si>
  <si>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</si>
  <si>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</si>
  <si>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</si>
  <si>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</si>
  <si>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</si>
  <si>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</si>
  <si>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</si>
  <si>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</si>
  <si>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</si>
  <si>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</si>
  <si>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</si>
  <si>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</si>
  <si>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</si>
  <si>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</si>
  <si>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</si>
  <si>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</si>
  <si>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</si>
  <si>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</si>
  <si>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</si>
  <si>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</si>
  <si>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</si>
  <si>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</si>
  <si>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</si>
  <si>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</si>
  <si>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</si>
  <si>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</si>
  <si>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</si>
  <si>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</si>
  <si>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</si>
  <si>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</si>
  <si>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</si>
  <si>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</si>
  <si>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</si>
  <si>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</si>
  <si>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</si>
  <si>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</si>
  <si>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</si>
  <si>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</si>
  <si>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</si>
  <si>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</si>
  <si>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</si>
  <si>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</si>
  <si>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</si>
  <si>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</si>
  <si>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</si>
  <si>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</si>
  <si>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</si>
  <si>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</si>
  <si>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</si>
  <si>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</si>
  <si>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</si>
  <si>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</si>
  <si>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</si>
  <si>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</si>
  <si>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</si>
  <si>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</si>
  <si>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</si>
  <si>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</si>
  <si>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</si>
  <si>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</si>
  <si>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</si>
  <si>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</si>
  <si>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</si>
  <si>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</si>
  <si>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</si>
  <si>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</si>
  <si>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</si>
  <si>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</si>
  <si>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</si>
  <si>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</si>
  <si>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</si>
  <si>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</si>
  <si>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</si>
  <si>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</si>
  <si>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</si>
  <si>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</si>
  <si>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</si>
  <si>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</si>
  <si>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</si>
  <si>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</si>
  <si>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</si>
  <si>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</si>
  <si>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</si>
  <si>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</si>
  <si>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</si>
  <si>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</si>
  <si>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</si>
  <si>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</si>
  <si>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</si>
  <si>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</si>
  <si>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</si>
  <si>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</si>
  <si>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</si>
  <si>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</si>
  <si>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</si>
  <si>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</si>
  <si>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</si>
  <si>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</si>
  <si>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</si>
  <si>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</si>
  <si>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</si>
  <si>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</si>
  <si>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</si>
  <si>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</si>
  <si>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</si>
  <si>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</si>
  <si>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</si>
  <si>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</si>
  <si>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</si>
  <si>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</si>
  <si>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</si>
  <si>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</si>
  <si>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</si>
  <si>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</si>
  <si>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</si>
  <si>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</si>
  <si>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</si>
  <si>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</si>
  <si>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</si>
  <si>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</si>
  <si>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</si>
  <si>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</si>
  <si>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</si>
  <si>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</si>
  <si>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</si>
  <si>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</si>
  <si>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</si>
  <si>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</si>
  <si>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</si>
  <si>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</si>
  <si>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</si>
  <si>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</si>
  <si>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</si>
  <si>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</si>
  <si>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</si>
  <si>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</si>
  <si>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</si>
  <si>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</si>
  <si>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</si>
  <si>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</si>
  <si>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</si>
  <si>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</si>
  <si>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</si>
  <si>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</si>
  <si>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</si>
  <si>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</si>
  <si>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</si>
  <si>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</si>
  <si>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</si>
  <si>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</si>
  <si>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</si>
  <si>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</si>
  <si>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</si>
  <si>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</si>
  <si>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</si>
  <si>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</si>
  <si>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</si>
  <si>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</si>
  <si>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</si>
  <si>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</si>
  <si>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</si>
  <si>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</si>
  <si>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</si>
  <si>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</si>
  <si>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</si>
  <si>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</si>
  <si>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</si>
  <si>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</si>
  <si>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</si>
  <si>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</si>
  <si>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</si>
  <si>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</si>
  <si>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</si>
  <si>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</si>
  <si>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</si>
  <si>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</si>
  <si>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</si>
  <si>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</si>
  <si>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</si>
  <si>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</si>
  <si>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</si>
  <si>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</si>
  <si>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</si>
  <si>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</si>
  <si>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</si>
  <si>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</si>
  <si>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</si>
  <si>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</si>
  <si>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</si>
  <si>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</si>
  <si>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</si>
  <si>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</si>
  <si>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</si>
  <si>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</si>
  <si>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</si>
  <si>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</si>
  <si>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</si>
  <si>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</si>
  <si>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</si>
  <si>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</si>
  <si>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</si>
  <si>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</si>
  <si>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</si>
  <si>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</si>
  <si>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</si>
  <si>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</si>
  <si>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</si>
  <si>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</si>
  <si>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</si>
  <si>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</si>
  <si>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</si>
  <si>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</si>
  <si>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</si>
  <si>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</si>
  <si>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</si>
  <si>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</si>
  <si>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</si>
  <si>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</si>
  <si>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</si>
  <si>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</si>
  <si>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</si>
  <si>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</si>
  <si>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</si>
  <si>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</si>
  <si>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</si>
  <si>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</si>
  <si>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</si>
  <si>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</si>
  <si>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</si>
  <si>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</si>
  <si>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</si>
  <si>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</si>
  <si>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</si>
  <si>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</si>
  <si>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</si>
  <si>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</si>
  <si>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</si>
  <si>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</si>
  <si>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</si>
  <si>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</si>
  <si>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</si>
  <si>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</si>
  <si>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</si>
  <si>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</si>
  <si>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</si>
  <si>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</si>
  <si>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</si>
  <si>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</si>
  <si>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</si>
  <si>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</si>
  <si>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</si>
  <si>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</si>
  <si>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</si>
  <si>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</si>
  <si>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</si>
  <si>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</si>
  <si>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</si>
  <si>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</si>
  <si>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</si>
  <si>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</si>
  <si>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</si>
  <si>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</si>
  <si>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</si>
  <si>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</si>
  <si>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</si>
  <si>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</si>
  <si>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</si>
  <si>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</si>
  <si>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</si>
  <si>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</si>
  <si>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</si>
  <si>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</si>
  <si>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</si>
  <si>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</si>
  <si>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</si>
  <si>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</si>
  <si>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</si>
  <si>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</si>
  <si>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</si>
  <si>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</si>
  <si>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</si>
  <si>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</si>
  <si>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</si>
  <si>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</si>
  <si>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</si>
  <si>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</si>
  <si>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</si>
  <si>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</si>
  <si>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</si>
  <si>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</si>
  <si>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</si>
  <si>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</si>
  <si>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</si>
  <si>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</si>
  <si>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</si>
  <si>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</si>
  <si>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</si>
  <si>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</si>
  <si>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</si>
  <si>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</si>
  <si>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</si>
  <si>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</si>
  <si>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</si>
  <si>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</si>
  <si>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</si>
  <si>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</si>
  <si>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</si>
  <si>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</si>
  <si>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</si>
  <si>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</si>
  <si>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</si>
  <si>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</si>
  <si>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</si>
  <si>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</si>
  <si>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</si>
  <si>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</si>
  <si>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</si>
  <si>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</si>
  <si>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</si>
  <si>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</si>
  <si>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</si>
  <si>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</si>
  <si>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</si>
  <si>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</si>
  <si>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</si>
  <si>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</si>
  <si>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</si>
  <si>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</si>
  <si>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</si>
  <si>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</si>
  <si>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</si>
  <si>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</si>
  <si>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</si>
  <si>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</si>
  <si>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</si>
  <si>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</si>
  <si>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</si>
  <si>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</si>
  <si>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</si>
  <si>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</si>
  <si>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</si>
  <si>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</si>
  <si>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</si>
  <si>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</si>
  <si>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</si>
  <si>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</si>
  <si>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</si>
  <si>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</si>
  <si>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</si>
  <si>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</si>
  <si>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</si>
  <si>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</si>
  <si>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</si>
  <si>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</si>
  <si>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</si>
  <si>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</si>
  <si>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</si>
  <si>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</si>
  <si>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</si>
  <si>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</si>
  <si>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</si>
  <si>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</si>
  <si>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</si>
  <si>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</si>
  <si>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</si>
  <si>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</si>
  <si>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</si>
  <si>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</si>
  <si>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</si>
  <si>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</si>
  <si>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</si>
  <si>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</si>
  <si>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</si>
  <si>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</si>
  <si>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</si>
  <si>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</si>
  <si>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</si>
  <si>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</si>
  <si>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</si>
  <si>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</si>
  <si>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</si>
  <si>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</si>
  <si>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</si>
  <si>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</si>
  <si>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</si>
  <si>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</si>
  <si>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</si>
  <si>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</si>
  <si>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</si>
  <si>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</si>
  <si>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</si>
  <si>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</si>
  <si>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</si>
  <si>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</si>
  <si>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</si>
  <si>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</si>
  <si>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</si>
  <si>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</si>
  <si>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</si>
  <si>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</si>
  <si>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</si>
  <si>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</si>
  <si>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</si>
  <si>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</si>
  <si>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</si>
  <si>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</si>
  <si>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</si>
  <si>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</si>
  <si>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</si>
  <si>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</si>
  <si>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</si>
  <si>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</si>
  <si>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</si>
  <si>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</si>
  <si>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</si>
  <si>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</si>
  <si>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</si>
  <si>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</si>
  <si>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</si>
  <si>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</si>
  <si>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</si>
  <si>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</si>
  <si>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</si>
  <si>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</si>
  <si>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</si>
  <si>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</si>
  <si>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</si>
  <si>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</si>
  <si>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</si>
  <si>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</si>
  <si>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</si>
  <si>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</si>
  <si>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</si>
  <si>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</si>
  <si>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</si>
  <si>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</si>
  <si>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</si>
  <si>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</si>
  <si>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</si>
  <si>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</si>
  <si>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</si>
  <si>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</si>
  <si>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</si>
  <si>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</si>
  <si>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</si>
  <si>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</si>
  <si>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</si>
  <si>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</si>
  <si>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</si>
  <si>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</si>
  <si>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</si>
  <si>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</si>
  <si>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</si>
  <si>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</si>
  <si>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</si>
  <si>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</si>
  <si>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</si>
  <si>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</si>
  <si>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</si>
  <si>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</si>
  <si>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</si>
  <si>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</si>
  <si>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</si>
  <si>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</si>
  <si>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</si>
  <si>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</si>
  <si>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</si>
  <si>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</si>
  <si>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</si>
  <si>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</si>
  <si>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</si>
  <si>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</si>
  <si>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</si>
  <si>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</si>
  <si>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</si>
  <si>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</si>
  <si>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</si>
  <si>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</si>
  <si>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</si>
  <si>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</si>
  <si>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</si>
  <si>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</si>
  <si>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</si>
  <si>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</si>
  <si>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</si>
  <si>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</si>
  <si>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</si>
  <si>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</si>
  <si>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</si>
  <si>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</si>
  <si>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</si>
  <si>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</si>
  <si>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</si>
  <si>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</si>
  <si>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</si>
  <si>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</si>
  <si>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</si>
  <si>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</si>
  <si>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</si>
  <si>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</si>
  <si>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</si>
  <si>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</si>
  <si>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</si>
  <si>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</si>
  <si>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</si>
  <si>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</si>
  <si>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</si>
  <si>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</si>
  <si>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</si>
  <si>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</si>
  <si>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</si>
  <si>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</si>
  <si>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</si>
  <si>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</si>
  <si>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</si>
  <si>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</si>
  <si>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</si>
  <si>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</si>
  <si>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</si>
  <si>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</si>
  <si>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</si>
  <si>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</si>
  <si>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</si>
  <si>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</si>
  <si>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</si>
  <si>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</si>
  <si>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</si>
  <si>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</si>
  <si>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</si>
  <si>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</si>
  <si>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</si>
  <si>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</si>
  <si>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</si>
  <si>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</si>
  <si>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</si>
  <si>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</si>
  <si>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</si>
  <si>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</si>
  <si>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</si>
  <si>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</si>
  <si>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</si>
  <si>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</si>
  <si>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</si>
  <si>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</si>
  <si>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</si>
  <si>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</si>
  <si>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</si>
  <si>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</si>
  <si>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</si>
  <si>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</si>
  <si>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</si>
  <si>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</si>
  <si>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</si>
  <si>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</si>
  <si>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</si>
  <si>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</si>
  <si>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</si>
  <si>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</si>
  <si>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</si>
  <si>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</si>
  <si>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</si>
  <si>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</si>
  <si>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</si>
  <si>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</si>
  <si>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</si>
  <si>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</si>
  <si>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</si>
  <si>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</si>
  <si>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</si>
  <si>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</si>
  <si>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</si>
  <si>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</si>
  <si>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</si>
  <si>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</si>
  <si>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</si>
  <si>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</si>
  <si>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</si>
  <si>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</si>
  <si>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</si>
  <si>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</si>
  <si>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</si>
  <si>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</si>
  <si>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</si>
  <si>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</si>
  <si>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</si>
  <si>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</si>
  <si>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</si>
  <si>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</si>
  <si>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</si>
  <si>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</si>
  <si>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</si>
  <si>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</si>
  <si>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</si>
  <si>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</si>
  <si>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</si>
  <si>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</si>
  <si>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</si>
  <si>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</si>
  <si>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</si>
  <si>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</si>
  <si>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</si>
  <si>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</si>
  <si>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</si>
  <si>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</si>
  <si>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</si>
  <si>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</si>
  <si>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</si>
  <si>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</si>
  <si>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</si>
  <si>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</si>
  <si>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</si>
  <si>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</si>
  <si>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</si>
  <si>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</si>
  <si>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</si>
  <si>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</si>
  <si>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</si>
  <si>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</si>
  <si>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</si>
  <si>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</si>
  <si>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</si>
  <si>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</si>
  <si>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</si>
  <si>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</si>
  <si>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</si>
  <si>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</si>
  <si>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</si>
  <si>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</si>
  <si>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</si>
  <si>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</si>
  <si>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</si>
  <si>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</si>
  <si>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</si>
  <si>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</si>
  <si>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</si>
  <si>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</si>
  <si>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</si>
  <si>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</si>
  <si>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</si>
  <si>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</si>
  <si>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</si>
  <si>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</si>
  <si>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</si>
  <si>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</si>
  <si>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</si>
  <si>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</si>
  <si>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</si>
  <si>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</si>
  <si>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</si>
  <si>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</si>
  <si>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</si>
  <si>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</si>
  <si>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</si>
  <si>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</si>
  <si>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</si>
  <si>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</si>
  <si>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</si>
  <si>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</si>
  <si>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</si>
  <si>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</si>
  <si>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</si>
  <si>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</si>
  <si>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</si>
  <si>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</si>
  <si>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</si>
  <si>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</si>
  <si>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</si>
  <si>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</si>
  <si>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</si>
  <si>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</si>
  <si>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</si>
  <si>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</si>
  <si>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</si>
  <si>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</si>
  <si>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</si>
  <si>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</si>
  <si>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</si>
  <si>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</si>
  <si>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</si>
  <si>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</si>
  <si>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</si>
  <si>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</si>
  <si>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</si>
  <si>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</si>
  <si>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</si>
  <si>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</si>
  <si>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</si>
  <si>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</si>
  <si>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</si>
  <si>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</si>
  <si>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</si>
  <si>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</si>
  <si>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</si>
  <si>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</si>
  <si>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</si>
  <si>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</si>
  <si>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</si>
  <si>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</si>
  <si>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</si>
  <si>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</si>
  <si>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</si>
  <si>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</si>
  <si>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</si>
  <si>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</si>
  <si>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</si>
  <si>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</si>
  <si>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</si>
  <si>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</si>
  <si>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</si>
  <si>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</si>
  <si>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</si>
  <si>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</si>
  <si>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</si>
  <si>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</si>
  <si>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</si>
  <si>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</si>
  <si>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</si>
  <si>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</si>
  <si>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</si>
  <si>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</si>
  <si>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</si>
  <si>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</si>
  <si>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</si>
  <si>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</si>
  <si>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</si>
  <si>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</si>
  <si>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</si>
  <si>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</si>
  <si>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</si>
  <si>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</si>
  <si>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</si>
  <si>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</si>
  <si>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</si>
  <si>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</si>
  <si>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</si>
  <si>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</si>
  <si>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</si>
  <si>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</si>
  <si>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</si>
  <si>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</si>
  <si>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</si>
  <si>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</si>
  <si>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</si>
  <si>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</si>
  <si>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</si>
  <si>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</si>
  <si>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</si>
  <si>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</si>
  <si>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</si>
  <si>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</si>
  <si>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</si>
  <si>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</si>
  <si>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</si>
  <si>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</si>
  <si>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</si>
  <si>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</si>
  <si>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</si>
  <si>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</si>
  <si>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</si>
  <si>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</si>
  <si>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</si>
  <si>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</si>
  <si>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</si>
  <si>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</si>
  <si>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</si>
  <si>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</si>
  <si>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</si>
  <si>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</si>
  <si>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</si>
  <si>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</si>
  <si>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</si>
  <si>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</si>
  <si>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</si>
  <si>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</si>
  <si>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</si>
  <si>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</si>
  <si>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</si>
  <si>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</si>
  <si>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</si>
  <si>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</si>
  <si>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</si>
  <si>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</si>
  <si>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</si>
  <si>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</si>
  <si>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</si>
  <si>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</si>
  <si>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</si>
  <si>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</si>
  <si>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</si>
  <si>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</si>
  <si>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</si>
  <si>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</si>
  <si>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</si>
  <si>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</si>
  <si>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</si>
  <si>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</si>
  <si>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</si>
  <si>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</si>
  <si>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</si>
  <si>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</si>
  <si>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</si>
  <si>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</si>
  <si>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</si>
  <si>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</si>
  <si>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</si>
  <si>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</si>
  <si>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</si>
  <si>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</si>
  <si>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</si>
  <si>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</si>
  <si>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</si>
  <si>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</si>
  <si>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</si>
  <si>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</si>
  <si>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</si>
  <si>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</si>
  <si>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</si>
  <si>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</si>
  <si>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</si>
  <si>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</si>
  <si>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</si>
  <si>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</si>
  <si>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</si>
  <si>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</si>
  <si>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</si>
  <si>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</si>
  <si>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</si>
  <si>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</si>
  <si>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</si>
  <si>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</si>
  <si>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</si>
  <si>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</si>
  <si>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</si>
  <si>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</si>
  <si>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</si>
  <si>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</si>
  <si>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</si>
  <si>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</si>
  <si>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</si>
  <si>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</si>
  <si>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</si>
  <si>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</si>
  <si>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</si>
  <si>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</si>
  <si>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</si>
  <si>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</si>
  <si>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</si>
  <si>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</si>
  <si>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</si>
  <si>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</si>
  <si>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</si>
  <si>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</si>
  <si>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</si>
  <si>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</si>
  <si>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</si>
  <si>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</si>
  <si>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</si>
  <si>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</si>
  <si>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</si>
  <si>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</si>
  <si>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</si>
  <si>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</si>
  <si>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</si>
  <si>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</si>
  <si>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</si>
  <si>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</si>
  <si>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</si>
  <si>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</si>
  <si>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</si>
  <si>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</si>
  <si>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</si>
  <si>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</si>
  <si>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</si>
  <si>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</si>
  <si>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</si>
  <si>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</si>
  <si>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</si>
  <si>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</si>
  <si>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</si>
  <si>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</si>
  <si>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</si>
  <si>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</si>
  <si>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</si>
  <si>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</si>
  <si>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</si>
  <si>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</si>
  <si>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</si>
  <si>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</si>
  <si>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</si>
  <si>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</si>
  <si>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</si>
  <si>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</si>
  <si>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</si>
  <si>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</si>
  <si>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</si>
  <si>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</si>
  <si>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</si>
  <si>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</si>
  <si>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</si>
  <si>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</si>
  <si>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</si>
  <si>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</si>
  <si>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</si>
  <si>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</si>
  <si>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</si>
  <si>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</si>
  <si>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</si>
  <si>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</si>
  <si>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</si>
  <si>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</si>
  <si>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</si>
  <si>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</si>
  <si>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</si>
  <si>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</si>
  <si>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</si>
  <si>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</si>
  <si>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</si>
  <si>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</si>
  <si>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</si>
  <si>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</si>
  <si>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</si>
  <si>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</si>
  <si>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</si>
  <si>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</si>
  <si>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</si>
  <si>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</si>
  <si>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</si>
  <si>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</si>
  <si>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</si>
  <si>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</si>
  <si>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</si>
  <si>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</si>
  <si>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</si>
  <si>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</si>
  <si>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</si>
  <si>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</si>
  <si>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</si>
  <si>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</si>
  <si>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</si>
  <si>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</si>
  <si>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</si>
  <si>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</si>
  <si>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</si>
  <si>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</si>
  <si>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</si>
  <si>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</si>
  <si>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</si>
  <si>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</si>
  <si>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</si>
  <si>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</si>
  <si>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</si>
  <si>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</si>
  <si>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</si>
  <si>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</si>
  <si>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</si>
  <si>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</si>
  <si>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</si>
  <si>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</si>
  <si>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</si>
  <si>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</si>
  <si>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</si>
  <si>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</si>
  <si>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</si>
  <si>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</si>
  <si>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</si>
  <si>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</si>
  <si>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</si>
  <si>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</si>
  <si>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</si>
  <si>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</si>
  <si>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</si>
  <si>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</si>
  <si>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</si>
  <si>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</si>
  <si>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</si>
  <si>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</si>
  <si>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</si>
  <si>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</si>
  <si>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</si>
  <si>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</si>
  <si>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</si>
  <si>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</si>
  <si>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</si>
  <si>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</si>
  <si>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</si>
  <si>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</si>
  <si>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</si>
  <si>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</si>
  <si>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</si>
  <si>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</si>
  <si>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</si>
  <si>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</si>
  <si>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</si>
  <si>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</si>
  <si>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</si>
  <si>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</si>
  <si>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</si>
  <si>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</si>
  <si>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</si>
  <si>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</si>
  <si>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</si>
  <si>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</si>
  <si>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</si>
  <si>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</si>
  <si>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</si>
  <si>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</si>
  <si>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</si>
  <si>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</si>
  <si>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</si>
  <si>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</si>
  <si>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</si>
  <si>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</si>
  <si>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</si>
  <si>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</si>
  <si>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</si>
  <si>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</si>
  <si>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</si>
  <si>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</si>
  <si>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</si>
  <si>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</si>
  <si>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</si>
  <si>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</si>
  <si>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</si>
  <si>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</si>
  <si>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</si>
  <si>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</si>
  <si>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</si>
  <si>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</si>
  <si>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</si>
  <si>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</si>
  <si>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</si>
  <si>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</si>
  <si>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</si>
  <si>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</si>
  <si>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</si>
  <si>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</si>
  <si>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</si>
  <si>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</si>
  <si>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</si>
  <si>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</si>
  <si>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</si>
  <si>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</si>
  <si>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</si>
  <si>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</si>
  <si>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</si>
  <si>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</si>
  <si>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</si>
  <si>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</si>
  <si>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</si>
  <si>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</si>
  <si>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</si>
  <si>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</si>
  <si>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</si>
  <si>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</si>
  <si>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</si>
  <si>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</si>
  <si>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</si>
  <si>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</si>
  <si>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</si>
  <si>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</si>
  <si>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</si>
  <si>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</si>
  <si>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</si>
  <si>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</si>
  <si>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</si>
  <si>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</si>
  <si>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</si>
  <si>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</si>
  <si>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</si>
  <si>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</si>
  <si>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</si>
  <si>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</si>
  <si>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</si>
  <si>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</si>
  <si>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</si>
  <si>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</si>
  <si>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</si>
  <si>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</si>
  <si>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</si>
  <si>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</si>
  <si>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</si>
  <si>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</si>
  <si>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</si>
  <si>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</si>
  <si>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</si>
  <si>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</si>
  <si>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</si>
  <si>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</si>
  <si>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</si>
  <si>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</si>
  <si>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</si>
  <si>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</si>
  <si>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</si>
  <si>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</si>
  <si>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</si>
  <si>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</si>
  <si>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</si>
  <si>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</si>
  <si>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</si>
  <si>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</si>
  <si>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</si>
  <si>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</si>
  <si>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</si>
  <si>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</si>
  <si>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</si>
  <si>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</si>
  <si>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</si>
  <si>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</si>
  <si>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</si>
  <si>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</si>
  <si>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</si>
  <si>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</si>
  <si>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</si>
  <si>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</si>
  <si>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</si>
  <si>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</si>
  <si>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</si>
  <si>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</si>
  <si>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</si>
  <si>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</si>
  <si>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</si>
  <si>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</si>
  <si>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</si>
  <si>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</si>
  <si>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</si>
  <si>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</si>
  <si>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</si>
  <si>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</si>
  <si>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</si>
  <si>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</si>
  <si>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</si>
  <si>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</si>
  <si>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</si>
  <si>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</si>
  <si>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</si>
  <si>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</si>
  <si>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</si>
  <si>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</si>
  <si>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</si>
  <si>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</si>
  <si>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</si>
  <si>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</si>
  <si>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</si>
  <si>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</si>
  <si>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</si>
  <si>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</si>
  <si>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</si>
  <si>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</si>
  <si>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</si>
  <si>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</si>
  <si>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</si>
  <si>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</si>
  <si>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</si>
  <si>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</si>
  <si>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</si>
  <si>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</si>
  <si>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</si>
  <si>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</si>
  <si>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</si>
  <si>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</si>
  <si>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</si>
  <si>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</si>
  <si>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</si>
  <si>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</si>
  <si>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</si>
  <si>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</si>
  <si>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</si>
  <si>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</si>
  <si>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</si>
  <si>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</si>
  <si>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</si>
  <si>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</si>
  <si>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</si>
  <si>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</si>
  <si>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</si>
  <si>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</si>
  <si>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</si>
  <si>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</si>
  <si>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</si>
  <si>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</si>
  <si>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</si>
  <si>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</si>
  <si>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</si>
  <si>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</si>
  <si>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</si>
  <si>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</si>
  <si>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</si>
  <si>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</si>
  <si>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</si>
  <si>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</si>
  <si>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</si>
  <si>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</si>
  <si>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</si>
  <si>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</si>
  <si>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</si>
  <si>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</si>
  <si>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</si>
  <si>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</si>
  <si>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</si>
  <si>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</si>
  <si>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</si>
  <si>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</si>
  <si>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</si>
  <si>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</si>
  <si>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</si>
  <si>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</si>
  <si>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</si>
  <si>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</si>
  <si>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</si>
  <si>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</si>
  <si>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</si>
  <si>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</si>
  <si>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</si>
  <si>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</si>
  <si>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</si>
  <si>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</si>
  <si>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</si>
  <si>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</si>
  <si>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</si>
  <si>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</si>
  <si>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</si>
  <si>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</si>
  <si>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</si>
  <si>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</si>
  <si>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</si>
  <si>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</si>
  <si>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</si>
  <si>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</si>
  <si>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</si>
  <si>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</si>
  <si>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</si>
  <si>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</si>
  <si>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</si>
  <si>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</si>
  <si>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</si>
  <si>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</si>
  <si>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</si>
  <si>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</si>
  <si>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</si>
  <si>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</si>
  <si>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</si>
  <si>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</si>
  <si>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</si>
  <si>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</si>
  <si>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</si>
  <si>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</si>
  <si>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</si>
  <si>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</si>
  <si>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</si>
  <si>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</si>
  <si>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</si>
  <si>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</si>
  <si>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</si>
  <si>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</si>
  <si>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</si>
  <si>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</si>
  <si>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</si>
  <si>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</si>
  <si>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</si>
  <si>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</si>
  <si>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</si>
  <si>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</si>
  <si>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</si>
  <si>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</si>
  <si>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</si>
  <si>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</si>
  <si>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</si>
  <si>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</si>
  <si>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</si>
  <si>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</si>
  <si>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</si>
  <si>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</si>
  <si>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</si>
  <si>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</si>
  <si>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</si>
  <si>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</si>
  <si>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</si>
  <si>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</si>
  <si>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</si>
  <si>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</si>
  <si>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</si>
  <si>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</si>
  <si>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</si>
  <si>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</si>
  <si>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</si>
  <si>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</si>
  <si>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</si>
  <si>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</si>
  <si>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</si>
  <si>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</si>
  <si>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</si>
  <si>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</si>
  <si>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</si>
  <si>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</si>
  <si>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</si>
  <si>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</si>
  <si>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</si>
  <si>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</si>
  <si>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</si>
  <si>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</si>
  <si>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</si>
  <si>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</si>
  <si>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</si>
  <si>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</si>
  <si>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</si>
  <si>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</si>
  <si>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</si>
  <si>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</si>
  <si>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</si>
  <si>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</si>
  <si>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</si>
  <si>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</si>
  <si>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</si>
  <si>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</si>
  <si>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</si>
  <si>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</si>
  <si>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</si>
  <si>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</si>
  <si>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</si>
  <si>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</si>
  <si>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</si>
  <si>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</si>
  <si>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</si>
  <si>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</si>
  <si>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</si>
  <si>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</si>
  <si>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</si>
  <si>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</si>
  <si>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</si>
  <si>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</si>
  <si>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</si>
  <si>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</si>
  <si>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</si>
  <si>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</si>
  <si>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</si>
  <si>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</si>
  <si>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</si>
  <si>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</si>
  <si>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</si>
  <si>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</si>
  <si>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</si>
  <si>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</si>
  <si>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</si>
  <si>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</si>
  <si>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</si>
  <si>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</si>
  <si>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</si>
  <si>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</si>
  <si>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</si>
  <si>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</si>
  <si>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</si>
  <si>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</si>
  <si>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</si>
  <si>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</si>
  <si>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</si>
  <si>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</si>
  <si>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</si>
  <si>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</si>
  <si>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</si>
  <si>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</si>
  <si>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</si>
  <si>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</si>
  <si>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</si>
  <si>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</si>
  <si>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</si>
  <si>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</si>
  <si>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</si>
  <si>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</si>
  <si>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</si>
  <si>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</si>
  <si>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</si>
  <si>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</si>
  <si>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</si>
  <si>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</si>
  <si>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</si>
  <si>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</si>
  <si>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</si>
  <si>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</si>
  <si>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</si>
  <si>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</si>
  <si>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</si>
  <si>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</si>
  <si>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</si>
  <si>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</si>
  <si>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</si>
  <si>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</si>
  <si>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</si>
  <si>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</si>
  <si>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</si>
  <si>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</si>
  <si>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</si>
  <si>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</si>
  <si>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</si>
  <si>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</si>
  <si>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</si>
  <si>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</si>
  <si>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</si>
  <si>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</si>
  <si>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</si>
  <si>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</si>
  <si>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</si>
  <si>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</si>
  <si>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</si>
  <si>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</si>
  <si>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</si>
  <si>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</si>
  <si>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</si>
  <si>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</si>
  <si>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</si>
  <si>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</si>
  <si>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</si>
  <si>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</si>
  <si>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</si>
  <si>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</si>
  <si>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</si>
  <si>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</si>
  <si>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</si>
  <si>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</si>
  <si>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</si>
  <si>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</si>
  <si>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</si>
  <si>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</si>
  <si>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</si>
  <si>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</si>
  <si>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</si>
  <si>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</si>
  <si>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</si>
  <si>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</si>
  <si>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</si>
  <si>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</si>
  <si>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</si>
  <si>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</si>
  <si>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</si>
  <si>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</si>
  <si>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</si>
  <si>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</si>
  <si>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</si>
  <si>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</si>
  <si>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</si>
  <si>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</si>
  <si>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</si>
  <si>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</si>
  <si>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</si>
  <si>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</si>
  <si>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</si>
  <si>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</si>
  <si>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</si>
  <si>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</si>
  <si>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</si>
  <si>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</si>
  <si>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</si>
  <si>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</si>
  <si>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</si>
  <si>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</si>
  <si>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</si>
  <si>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</si>
  <si>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</si>
  <si>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</si>
  <si>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</si>
  <si>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</si>
  <si>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</si>
  <si>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</si>
  <si>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</si>
  <si>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</si>
  <si>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</si>
  <si>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</si>
  <si>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</si>
  <si>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</si>
  <si>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</si>
  <si>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</si>
  <si>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</si>
  <si>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</si>
  <si>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</si>
  <si>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</si>
  <si>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</si>
  <si>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</si>
  <si>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</si>
  <si>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</si>
  <si>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</si>
  <si>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</si>
  <si>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</si>
  <si>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</si>
  <si>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</si>
  <si>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</si>
  <si>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</si>
  <si>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</si>
  <si>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</si>
  <si>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</si>
  <si>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</si>
  <si>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</si>
  <si>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</si>
  <si>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</si>
  <si>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</si>
  <si>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</si>
  <si>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</si>
  <si>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</si>
  <si>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</si>
  <si>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</si>
  <si>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</si>
  <si>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</si>
  <si>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</si>
  <si>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</si>
  <si>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</si>
  <si>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</si>
  <si>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</si>
  <si>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</si>
  <si>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</si>
  <si>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</si>
  <si>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</si>
  <si>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</si>
  <si>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</si>
  <si>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</si>
  <si>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</si>
  <si>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</si>
  <si>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</si>
  <si>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</si>
  <si>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</si>
  <si>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</si>
  <si>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</si>
  <si>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</si>
  <si>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</si>
  <si>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</si>
  <si>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</si>
  <si>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</si>
  <si>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</si>
  <si>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</si>
  <si>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</si>
  <si>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</si>
  <si>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</si>
  <si>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</si>
  <si>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</si>
  <si>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</si>
  <si>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</si>
  <si>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</si>
  <si>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</si>
  <si>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</si>
  <si>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</si>
  <si>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</si>
  <si>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</si>
  <si>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</si>
  <si>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</si>
  <si>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</si>
  <si>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</si>
  <si>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</si>
  <si>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</si>
  <si>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</si>
  <si>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</si>
  <si>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</si>
  <si>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</si>
  <si>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</si>
  <si>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</si>
  <si>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</si>
  <si>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</si>
  <si>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</si>
  <si>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</si>
  <si>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</si>
  <si>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</si>
  <si>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</si>
  <si>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</si>
  <si>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</si>
  <si>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</si>
  <si>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</si>
  <si>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</si>
  <si>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</si>
  <si>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</si>
  <si>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</si>
  <si>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</si>
  <si>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</si>
  <si>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</si>
  <si>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</si>
  <si>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</si>
  <si>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</si>
  <si>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</si>
  <si>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</si>
  <si>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</si>
  <si>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</si>
  <si>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</si>
  <si>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</si>
  <si>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</si>
  <si>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</si>
  <si>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</si>
  <si>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</si>
  <si>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</si>
  <si>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</si>
  <si>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</si>
  <si>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</si>
  <si>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</si>
  <si>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</si>
  <si>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</si>
  <si>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</si>
  <si>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</si>
  <si>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</si>
  <si>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</si>
  <si>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</si>
  <si>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</si>
  <si>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</si>
  <si>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</si>
  <si>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</si>
  <si>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</si>
  <si>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</si>
  <si>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</si>
  <si>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</si>
  <si>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</si>
  <si>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</si>
  <si>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</si>
  <si>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</si>
  <si>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</si>
  <si>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</si>
  <si>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</si>
  <si>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</si>
  <si>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</si>
  <si>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</si>
  <si>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</si>
  <si>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</si>
  <si>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</si>
  <si>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</si>
  <si>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</si>
  <si>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</si>
  <si>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</si>
  <si>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</si>
  <si>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</si>
  <si>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</si>
  <si>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</si>
  <si>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</si>
  <si>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</si>
  <si>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</si>
  <si>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</si>
  <si>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</si>
  <si>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</si>
  <si>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</si>
  <si>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</si>
  <si>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</si>
  <si>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</si>
  <si>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</si>
  <si>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</si>
  <si>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</si>
  <si>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</si>
  <si>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</si>
  <si>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</si>
  <si>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</si>
  <si>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</si>
  <si>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</si>
  <si>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</si>
  <si>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</si>
  <si>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</si>
  <si>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</si>
  <si>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</si>
  <si>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</si>
  <si>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</si>
  <si>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</si>
  <si>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</si>
  <si>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</si>
  <si>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</si>
  <si>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</si>
  <si>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</si>
  <si>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</si>
  <si>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</si>
  <si>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</si>
  <si>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</si>
  <si>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</si>
  <si>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</si>
  <si>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</si>
  <si>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</si>
  <si>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</si>
  <si>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</si>
  <si>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</si>
  <si>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</si>
  <si>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</si>
  <si>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</si>
  <si>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</si>
  <si>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</si>
  <si>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</si>
  <si>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</si>
  <si>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</si>
  <si>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</si>
  <si>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</si>
  <si>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</si>
  <si>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</si>
  <si>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</si>
  <si>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</si>
  <si>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</si>
  <si>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</si>
  <si>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</si>
  <si>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</si>
  <si>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</si>
  <si>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</si>
  <si>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</si>
  <si>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</si>
  <si>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</si>
  <si>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</si>
  <si>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</si>
  <si>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</si>
  <si>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</si>
  <si>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</si>
  <si>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</si>
  <si>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</si>
  <si>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</si>
  <si>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</si>
  <si>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</si>
  <si>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</si>
  <si>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</si>
  <si>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</si>
  <si>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</si>
  <si>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</si>
  <si>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</si>
  <si>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</si>
  <si>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</si>
  <si>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</si>
  <si>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</si>
  <si>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</si>
  <si>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</si>
  <si>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</si>
  <si>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</si>
  <si>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</si>
  <si>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</si>
  <si>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</si>
  <si>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</si>
  <si>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</si>
  <si>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</si>
  <si>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</si>
  <si>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</si>
  <si>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</si>
  <si>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</si>
  <si>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</si>
  <si>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</si>
  <si>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</si>
  <si>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</si>
  <si>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</si>
  <si>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</si>
  <si>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</si>
  <si>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</si>
  <si>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</si>
  <si>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</si>
  <si>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</si>
  <si>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</si>
  <si>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</si>
  <si>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</si>
  <si>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</si>
  <si>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</si>
  <si>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</si>
  <si>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</si>
  <si>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</si>
  <si>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</si>
  <si>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</si>
  <si>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</si>
  <si>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</si>
  <si>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</si>
  <si>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</si>
  <si>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</si>
  <si>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</si>
  <si>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</si>
  <si>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</si>
  <si>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</si>
  <si>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</si>
  <si>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</si>
  <si>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</si>
  <si>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</si>
  <si>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</si>
  <si>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</si>
  <si>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</si>
  <si>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</si>
  <si>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</si>
  <si>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</si>
  <si>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</si>
  <si>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</si>
  <si>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</si>
  <si>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</si>
  <si>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</si>
  <si>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</si>
  <si>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</si>
  <si>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</si>
  <si>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</si>
  <si>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</si>
  <si>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</si>
  <si>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</si>
  <si>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</si>
  <si>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</si>
  <si>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</si>
  <si>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</si>
  <si>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</si>
  <si>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</si>
  <si>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</si>
  <si>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</si>
  <si>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</si>
  <si>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</si>
  <si>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</si>
  <si>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</si>
  <si>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</si>
  <si>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</si>
  <si>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</si>
  <si>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</si>
  <si>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</si>
  <si>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</si>
  <si>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</si>
  <si>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</si>
  <si>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</si>
  <si>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</si>
  <si>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</si>
  <si>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</si>
  <si>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</si>
  <si>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</si>
  <si>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</si>
  <si>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</si>
  <si>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</si>
  <si>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</si>
  <si>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</si>
  <si>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</si>
  <si>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</si>
  <si>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</si>
  <si>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</si>
  <si>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</si>
  <si>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</si>
  <si>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</si>
  <si>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</si>
  <si>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</si>
  <si>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</si>
  <si>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</si>
  <si>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</si>
  <si>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</si>
  <si>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</si>
  <si>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</si>
  <si>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</si>
  <si>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</si>
  <si>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</si>
  <si>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</si>
  <si>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</si>
  <si>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</si>
  <si>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</si>
  <si>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</si>
  <si>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</si>
  <si>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</si>
  <si>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</si>
  <si>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</si>
  <si>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</si>
  <si>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</si>
  <si>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</si>
  <si>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</si>
  <si>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</si>
  <si>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</si>
  <si>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</si>
  <si>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</si>
  <si>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</si>
  <si>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</si>
  <si>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</si>
  <si>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</si>
  <si>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</si>
  <si>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</si>
  <si>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</si>
  <si>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</si>
  <si>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</si>
  <si>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</si>
  <si>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</si>
  <si>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</si>
  <si>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</si>
  <si>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</si>
  <si>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</si>
  <si>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</si>
  <si>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</si>
  <si>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</si>
  <si>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</si>
  <si>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</si>
  <si>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</si>
  <si>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</si>
  <si>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</si>
  <si>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</si>
  <si>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</si>
  <si>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</si>
  <si>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</si>
  <si>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</si>
  <si>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</si>
  <si>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</si>
  <si>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</si>
  <si>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</si>
  <si>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</si>
  <si>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</si>
  <si>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</si>
  <si>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</si>
  <si>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</si>
  <si>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</si>
  <si>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</si>
  <si>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</si>
  <si>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</si>
  <si>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</si>
  <si>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</si>
  <si>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</si>
  <si>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</si>
  <si>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</si>
  <si>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</si>
  <si>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</si>
  <si>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</si>
  <si>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</si>
  <si>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</si>
  <si>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</si>
  <si>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</si>
  <si>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</si>
  <si>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</si>
  <si>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</si>
  <si>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</si>
  <si>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</si>
  <si>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</si>
  <si>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</si>
  <si>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</si>
  <si>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</si>
  <si>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</si>
  <si>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</si>
  <si>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</si>
  <si>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</si>
  <si>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</si>
  <si>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</si>
  <si>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</si>
  <si>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</si>
  <si>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</si>
  <si>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</si>
  <si>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</si>
  <si>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</si>
  <si>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</si>
  <si>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</si>
  <si>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</si>
  <si>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</si>
  <si>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</si>
  <si>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</si>
  <si>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</si>
  <si>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</si>
  <si>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</si>
  <si>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</si>
  <si>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</si>
  <si>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</si>
  <si>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</si>
  <si>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</si>
  <si>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</si>
  <si>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</si>
  <si>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</si>
  <si>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</si>
  <si>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</si>
  <si>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</si>
  <si>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</si>
  <si>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</si>
  <si>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</si>
  <si>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</si>
  <si>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</si>
  <si>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</si>
  <si>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</si>
  <si>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</si>
  <si>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</si>
  <si>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</si>
  <si>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</si>
  <si>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</si>
  <si>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</si>
  <si>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</si>
  <si>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</si>
  <si>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</si>
  <si>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</si>
  <si>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</si>
  <si>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</si>
  <si>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</si>
  <si>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</si>
  <si>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</si>
  <si>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</si>
  <si>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</si>
  <si>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</si>
  <si>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</si>
  <si>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</si>
  <si>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</si>
  <si>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</si>
  <si>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</si>
  <si>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</si>
  <si>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</si>
  <si>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</si>
  <si>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</si>
  <si>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</si>
  <si>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</si>
  <si>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</si>
  <si>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</si>
  <si>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</si>
  <si>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</si>
  <si>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</si>
  <si>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</si>
  <si>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</si>
  <si>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</si>
  <si>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</si>
  <si>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</si>
  <si>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</si>
  <si>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</si>
  <si>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</si>
  <si>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</si>
  <si>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</si>
  <si>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</si>
  <si>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</si>
  <si>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</si>
  <si>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</si>
  <si>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</si>
  <si>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</si>
  <si>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</si>
  <si>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</si>
  <si>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</si>
  <si>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</si>
  <si>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</si>
  <si>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</si>
  <si>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</si>
  <si>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</si>
  <si>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</si>
  <si>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</si>
  <si>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</si>
  <si>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</si>
  <si>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</si>
  <si>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</si>
  <si>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</si>
  <si>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</si>
  <si>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</si>
  <si>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</si>
  <si>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</si>
  <si>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</si>
  <si>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</si>
  <si>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</si>
  <si>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</si>
  <si>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</si>
  <si>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</si>
  <si>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</si>
  <si>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</si>
  <si>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</si>
  <si>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</si>
  <si>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</si>
  <si>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</si>
  <si>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</si>
  <si>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</si>
  <si>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</si>
  <si>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</si>
  <si>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</si>
  <si>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</si>
  <si>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</si>
  <si>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</si>
  <si>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</si>
  <si>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</si>
  <si>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</si>
  <si>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</si>
  <si>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</si>
  <si>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</si>
  <si>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</si>
  <si>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</si>
  <si>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</si>
  <si>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</si>
  <si>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</si>
  <si>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</si>
  <si>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</si>
  <si>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</si>
  <si>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</si>
  <si>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</si>
  <si>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</si>
  <si>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</si>
  <si>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</si>
  <si>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</si>
  <si>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</si>
  <si>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</si>
  <si>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</si>
  <si>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</si>
  <si>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</si>
  <si>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</si>
  <si>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</si>
  <si>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</si>
  <si>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</si>
  <si>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</si>
  <si>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</si>
  <si>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</si>
  <si>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</si>
  <si>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</si>
  <si>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</si>
  <si>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</si>
  <si>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</si>
  <si>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</si>
  <si>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</si>
  <si>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</si>
  <si>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</si>
  <si>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</si>
  <si>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</si>
  <si>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</si>
  <si>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</si>
  <si>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</si>
  <si>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</si>
  <si>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</si>
  <si>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</si>
  <si>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</si>
  <si>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</si>
  <si>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</si>
  <si>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</si>
  <si>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</si>
  <si>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</si>
  <si>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</si>
  <si>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</si>
  <si>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</si>
  <si>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</si>
  <si>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</si>
  <si>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</si>
  <si>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</si>
  <si>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</si>
  <si>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</si>
  <si>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</si>
  <si>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</si>
  <si>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</si>
  <si>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</si>
  <si>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</si>
  <si>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</si>
  <si>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</si>
  <si>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</si>
  <si>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</si>
  <si>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</si>
  <si>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</si>
  <si>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</si>
  <si>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</si>
  <si>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</si>
  <si>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</si>
  <si>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</si>
  <si>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</si>
  <si>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</si>
  <si>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</si>
  <si>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</si>
  <si>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</si>
  <si>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</si>
  <si>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</si>
  <si>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</si>
  <si>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</si>
  <si>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</si>
  <si>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</si>
  <si>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</si>
  <si>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</si>
  <si>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</si>
  <si>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</si>
  <si>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</si>
  <si>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</si>
  <si>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</si>
  <si>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</si>
  <si>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</si>
  <si>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</si>
  <si>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</si>
  <si>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</si>
  <si>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</si>
  <si>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</si>
  <si>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</si>
  <si>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</si>
  <si>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</si>
  <si>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</si>
  <si>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</si>
  <si>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</si>
  <si>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</si>
  <si>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</si>
  <si>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</si>
  <si>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</si>
  <si>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</si>
  <si>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</si>
  <si>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</si>
  <si>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</si>
  <si>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</si>
  <si>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</si>
  <si>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</si>
  <si>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</si>
  <si>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</si>
  <si>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</si>
  <si>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</si>
  <si>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</si>
  <si>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</si>
  <si>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</si>
  <si>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</si>
  <si>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</si>
  <si>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</si>
  <si>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</si>
  <si>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</si>
  <si>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</si>
  <si>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</si>
  <si>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</si>
  <si>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</si>
  <si>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</si>
  <si>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</si>
  <si>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</si>
  <si>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</si>
  <si>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</si>
  <si>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</si>
  <si>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</si>
  <si>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</si>
  <si>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</si>
  <si>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</si>
  <si>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</si>
  <si>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</si>
  <si>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</si>
  <si>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</si>
  <si>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</si>
  <si>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</si>
  <si>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</si>
  <si>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</si>
  <si>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</si>
  <si>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</si>
  <si>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</si>
  <si>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</si>
  <si>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</si>
  <si>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</si>
  <si>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</si>
  <si>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</si>
  <si>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</si>
  <si>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</si>
  <si>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</si>
  <si>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</si>
  <si>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</si>
  <si>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</si>
  <si>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</si>
  <si>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</si>
  <si>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</si>
  <si>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</si>
  <si>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</si>
  <si>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</si>
  <si>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</si>
  <si>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</si>
  <si>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</si>
  <si>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</si>
  <si>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</si>
  <si>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</si>
  <si>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</si>
  <si>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</si>
  <si>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</si>
  <si>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</si>
  <si>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</si>
  <si>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</si>
  <si>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</si>
  <si>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</si>
  <si>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</si>
  <si>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</si>
  <si>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</si>
  <si>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</si>
  <si>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</si>
  <si>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</si>
  <si>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</si>
  <si>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</si>
  <si>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</si>
  <si>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</si>
  <si>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</si>
  <si>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</si>
  <si>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</si>
  <si>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</si>
  <si>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</si>
  <si>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</si>
  <si>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</si>
  <si>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</si>
  <si>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</si>
  <si>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</si>
  <si>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</si>
  <si>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</si>
  <si>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</si>
  <si>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</si>
  <si>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</si>
  <si>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</si>
  <si>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</si>
  <si>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</si>
  <si>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</si>
  <si>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</si>
  <si>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</si>
  <si>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</si>
  <si>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</si>
  <si>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</si>
  <si>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</si>
  <si>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</si>
  <si>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</si>
  <si>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</si>
  <si>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</si>
  <si>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</si>
  <si>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</si>
  <si>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</si>
  <si>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</si>
  <si>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</si>
  <si>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</si>
  <si>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</si>
  <si>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</si>
  <si>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</si>
  <si>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</si>
  <si>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</si>
  <si>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</si>
  <si>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</si>
  <si>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</si>
  <si>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</si>
  <si>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</si>
  <si>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</si>
  <si>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</si>
  <si>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</si>
  <si>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</si>
  <si>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</si>
  <si>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</si>
  <si>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</si>
  <si>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</si>
  <si>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</si>
  <si>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</si>
  <si>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</si>
  <si>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</si>
  <si>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</si>
  <si>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</si>
  <si>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</si>
  <si>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</si>
  <si>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</si>
  <si>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</si>
  <si>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</si>
  <si>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</si>
  <si>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</si>
  <si>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</si>
  <si>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</si>
  <si>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</si>
  <si>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</si>
  <si>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</si>
  <si>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</si>
  <si>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</si>
  <si>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</si>
  <si>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</si>
  <si>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</si>
  <si>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</si>
  <si>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</si>
  <si>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</si>
  <si>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</si>
  <si>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</si>
  <si>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</si>
  <si>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</si>
  <si>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</si>
  <si>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</si>
  <si>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</si>
  <si>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</si>
  <si>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</si>
  <si>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</si>
  <si>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</si>
  <si>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</si>
  <si>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</si>
  <si>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</si>
  <si>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</si>
  <si>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</si>
  <si>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</si>
  <si>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</si>
  <si>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</si>
  <si>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</si>
  <si>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</si>
  <si>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</si>
  <si>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</si>
  <si>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</si>
  <si>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</si>
  <si>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</si>
  <si>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</si>
  <si>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</si>
  <si>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</si>
  <si>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</si>
  <si>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</si>
  <si>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</si>
  <si>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</si>
  <si>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</si>
  <si>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</si>
  <si>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</si>
  <si>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</si>
  <si>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</si>
  <si>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</si>
  <si>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</si>
  <si>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</si>
  <si>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</si>
  <si>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</si>
  <si>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</si>
  <si>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</si>
  <si>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</si>
  <si>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</si>
  <si>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</si>
  <si>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</si>
  <si>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</si>
  <si>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</si>
  <si>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</si>
  <si>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</si>
  <si>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</si>
  <si>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</si>
  <si>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</si>
  <si>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</si>
  <si>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</si>
  <si>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</si>
  <si>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</si>
  <si>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</si>
  <si>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</si>
  <si>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</si>
  <si>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</si>
  <si>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</si>
  <si>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</si>
  <si>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</si>
  <si>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</si>
  <si>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</si>
  <si>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</si>
  <si>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</si>
  <si>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</si>
  <si>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</si>
  <si>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</si>
  <si>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</si>
  <si>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</si>
  <si>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</si>
  <si>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</si>
  <si>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</si>
  <si>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</si>
  <si>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</si>
  <si>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</si>
  <si>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</si>
  <si>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</si>
  <si>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</si>
  <si>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</si>
  <si>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</si>
  <si>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</si>
  <si>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</si>
  <si>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</si>
  <si>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</si>
  <si>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</si>
  <si>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</si>
  <si>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</si>
  <si>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</si>
  <si>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</si>
  <si>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</si>
  <si>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</si>
  <si>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</si>
  <si>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</si>
  <si>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</si>
  <si>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</si>
  <si>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</si>
  <si>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</si>
  <si>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</si>
  <si>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</si>
  <si>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</si>
  <si>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</si>
  <si>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</si>
  <si>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</si>
  <si>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</si>
  <si>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</si>
  <si>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</si>
  <si>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</si>
  <si>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</si>
  <si>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</si>
  <si>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</si>
  <si>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</si>
  <si>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</si>
  <si>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</si>
  <si>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</si>
  <si>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</si>
  <si>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</si>
  <si>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</si>
  <si>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</si>
  <si>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</si>
  <si>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</si>
  <si>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</si>
  <si>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</si>
  <si>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</si>
  <si>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</si>
  <si>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</si>
  <si>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</si>
  <si>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</si>
  <si>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</si>
  <si>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</si>
  <si>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</si>
  <si>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</si>
  <si>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</si>
  <si>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</si>
  <si>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</si>
  <si>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</si>
  <si>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</si>
  <si>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</si>
  <si>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</si>
  <si>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</si>
  <si>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</si>
  <si>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</si>
  <si>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</si>
  <si>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</si>
  <si>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</si>
  <si>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</si>
  <si>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</si>
  <si>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</si>
  <si>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</si>
  <si>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</si>
  <si>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</si>
  <si>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</si>
  <si>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</si>
  <si>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</si>
  <si>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</si>
  <si>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</si>
  <si>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</si>
  <si>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</si>
  <si>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</si>
  <si>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</si>
  <si>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</si>
  <si>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</si>
  <si>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</si>
  <si>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</si>
  <si>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</si>
  <si>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</si>
  <si>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</si>
  <si>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</si>
  <si>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</si>
  <si>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</si>
  <si>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</si>
  <si>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</si>
  <si>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</si>
  <si>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</si>
  <si>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</si>
  <si>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</si>
  <si>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</si>
  <si>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</si>
  <si>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</si>
  <si>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</si>
  <si>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</si>
  <si>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</si>
  <si>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</si>
  <si>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</si>
  <si>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</si>
  <si>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</si>
  <si>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</si>
  <si>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</si>
  <si>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</si>
  <si>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</si>
  <si>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</si>
  <si>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</si>
  <si>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</si>
  <si>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</si>
  <si>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</si>
  <si>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</si>
  <si>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</si>
  <si>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</si>
  <si>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</si>
  <si>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</si>
  <si>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</si>
  <si>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</si>
  <si>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</si>
  <si>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</si>
  <si>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</si>
  <si>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</si>
  <si>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</si>
  <si>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</si>
  <si>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</si>
  <si>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</si>
  <si>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</si>
  <si>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</si>
  <si>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</si>
  <si>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</si>
  <si>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</si>
  <si>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</si>
  <si>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</si>
  <si>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</si>
  <si>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</si>
  <si>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</si>
  <si>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</si>
  <si>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</si>
  <si>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</si>
  <si>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</si>
  <si>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</si>
  <si>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</si>
  <si>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</si>
  <si>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</si>
  <si>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</si>
  <si>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</si>
  <si>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</si>
  <si>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</si>
  <si>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</si>
  <si>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</si>
  <si>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</si>
  <si>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</si>
  <si>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</si>
  <si>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</si>
  <si>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</si>
  <si>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</si>
  <si>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</si>
  <si>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</si>
  <si>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</si>
  <si>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</si>
  <si>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</si>
  <si>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</si>
  <si>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</si>
  <si>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</si>
  <si>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</si>
  <si>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</si>
  <si>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</si>
  <si>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</si>
  <si>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</si>
  <si>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</si>
  <si>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</si>
  <si>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</si>
  <si>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</si>
  <si>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</si>
  <si>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</si>
  <si>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</si>
  <si>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</si>
  <si>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</si>
  <si>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</si>
  <si>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</si>
  <si>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</si>
  <si>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</si>
  <si>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</si>
  <si>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</si>
  <si>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</si>
  <si>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</si>
  <si>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</si>
  <si>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</si>
  <si>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</si>
  <si>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</si>
  <si>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</si>
  <si>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</si>
  <si>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</si>
  <si>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</si>
  <si>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</si>
  <si>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</si>
  <si>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</si>
  <si>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</si>
  <si>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</si>
  <si>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</si>
  <si>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</si>
  <si>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</si>
  <si>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</si>
  <si>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</si>
  <si>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</si>
  <si>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</si>
  <si>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</si>
  <si>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</si>
  <si>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</si>
  <si>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</si>
  <si>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</si>
  <si>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</si>
  <si>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</si>
  <si>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</si>
  <si>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</si>
  <si>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</si>
  <si>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</si>
  <si>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</si>
  <si>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</si>
  <si>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</si>
  <si>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</si>
  <si>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</si>
  <si>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</si>
  <si>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</si>
  <si>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</si>
  <si>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</si>
  <si>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</si>
  <si>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</si>
  <si>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</si>
  <si>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</si>
  <si>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</si>
  <si>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</si>
  <si>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</si>
  <si>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</si>
  <si>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</si>
  <si>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</si>
  <si>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</si>
  <si>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</si>
  <si>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</si>
  <si>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</si>
  <si>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</si>
  <si>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</si>
  <si>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</si>
  <si>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</si>
  <si>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</si>
  <si>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</si>
  <si>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</si>
  <si>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</si>
  <si>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</si>
  <si>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</si>
  <si>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</si>
  <si>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</si>
  <si>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</si>
  <si>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</si>
  <si>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</si>
  <si>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</si>
  <si>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</si>
  <si>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</si>
  <si>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</si>
  <si>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</si>
  <si>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</si>
  <si>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</si>
  <si>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</si>
  <si>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</si>
  <si>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</si>
  <si>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</si>
  <si>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</si>
  <si>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</si>
  <si>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</si>
  <si>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</si>
  <si>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</si>
  <si>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</si>
  <si>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</si>
  <si>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</si>
  <si>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</si>
  <si>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</si>
  <si>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</si>
  <si>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</si>
  <si>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</si>
  <si>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</si>
  <si>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</si>
  <si>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</si>
  <si>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</si>
  <si>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</si>
  <si>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</si>
  <si>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</si>
  <si>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</si>
  <si>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</si>
  <si>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</si>
  <si>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</si>
  <si>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</si>
  <si>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</si>
  <si>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</si>
  <si>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</si>
  <si>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</si>
  <si>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</si>
  <si>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</si>
  <si>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</si>
  <si>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</si>
  <si>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</si>
  <si>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</si>
  <si>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</si>
  <si>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</si>
  <si>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</si>
  <si>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</si>
  <si>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</si>
  <si>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</si>
  <si>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</si>
  <si>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</si>
  <si>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</si>
  <si>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</si>
  <si>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</si>
  <si>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</si>
  <si>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</si>
  <si>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</si>
  <si>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</si>
  <si>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</si>
  <si>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</si>
  <si>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</si>
  <si>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</si>
  <si>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</si>
  <si>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</si>
  <si>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</si>
  <si>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</si>
  <si>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</si>
  <si>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</si>
  <si>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</si>
  <si>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</si>
  <si>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</si>
  <si>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</si>
  <si>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</si>
  <si>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</si>
  <si>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</si>
  <si>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</si>
  <si>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</si>
  <si>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</si>
  <si>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</si>
  <si>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</si>
  <si>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</si>
  <si>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</si>
  <si>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</si>
  <si>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</si>
  <si>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</si>
  <si>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</si>
  <si>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</si>
  <si>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</si>
  <si>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</si>
  <si>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</si>
  <si>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</si>
  <si>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</si>
  <si>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</si>
  <si>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</si>
  <si>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</si>
  <si>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</si>
  <si>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</si>
  <si>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</si>
  <si>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</si>
  <si>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</si>
  <si>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</si>
  <si>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</si>
  <si>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</si>
  <si>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</si>
  <si>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</si>
  <si>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</si>
  <si>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</si>
  <si>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</si>
  <si>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</si>
  <si>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</si>
  <si>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</si>
  <si>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</si>
  <si>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</si>
  <si>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</si>
  <si>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</si>
  <si>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</si>
  <si>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</si>
  <si>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</si>
  <si>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</si>
  <si>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</si>
  <si>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</si>
  <si>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</si>
  <si>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</si>
  <si>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</si>
  <si>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</si>
  <si>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</si>
  <si>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</si>
  <si>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</si>
  <si>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</si>
  <si>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</si>
  <si>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</si>
  <si>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</si>
  <si>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</si>
  <si>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</si>
  <si>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</si>
  <si>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</si>
  <si>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</si>
  <si>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</si>
  <si>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</si>
  <si>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</si>
  <si>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</si>
  <si>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</si>
  <si>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</si>
  <si>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</si>
  <si>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</si>
  <si>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</si>
  <si>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</si>
  <si>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</si>
  <si>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</si>
  <si>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</si>
  <si>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</si>
  <si>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</si>
  <si>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</si>
  <si>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</si>
  <si>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</si>
  <si>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</si>
  <si>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</si>
  <si>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</si>
  <si>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</si>
  <si>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</si>
  <si>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</si>
  <si>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</si>
  <si>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</si>
  <si>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</si>
  <si>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</si>
  <si>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</si>
  <si>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</si>
  <si>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</si>
  <si>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</si>
  <si>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</si>
  <si>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</si>
  <si>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</si>
  <si>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</si>
  <si>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</si>
  <si>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</si>
  <si>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</si>
  <si>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</si>
  <si>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</si>
  <si>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</si>
  <si>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</si>
  <si>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</si>
  <si>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</si>
  <si>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</si>
  <si>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</si>
  <si>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</si>
  <si>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</si>
  <si>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</si>
  <si>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</si>
  <si>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</si>
  <si>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</si>
  <si>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</si>
  <si>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</si>
  <si>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</si>
  <si>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</si>
  <si>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</si>
  <si>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</si>
  <si>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</si>
  <si>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</si>
  <si>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</si>
  <si>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</si>
  <si>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</si>
  <si>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</si>
  <si>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</si>
  <si>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</si>
  <si>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</si>
  <si>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</si>
  <si>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</si>
  <si>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</si>
  <si>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</si>
  <si>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</si>
  <si>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</si>
  <si>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</si>
  <si>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</si>
  <si>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</si>
  <si>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</si>
  <si>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</si>
  <si>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</si>
  <si>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</si>
  <si>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</si>
  <si>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</si>
  <si>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</si>
  <si>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</si>
  <si>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</si>
  <si>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</si>
  <si>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</si>
  <si>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</si>
  <si>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</si>
  <si>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</si>
  <si>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</si>
  <si>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</si>
  <si>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</si>
  <si>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</si>
  <si>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</si>
  <si>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</si>
  <si>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</si>
  <si>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</si>
  <si>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</si>
  <si>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</si>
  <si>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</si>
  <si>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</si>
  <si>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</si>
  <si>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</si>
  <si>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</si>
  <si>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</si>
  <si>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</si>
  <si>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</si>
  <si>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</si>
  <si>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</si>
  <si>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</si>
  <si>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</si>
  <si>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</si>
  <si>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</si>
  <si>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</si>
  <si>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</si>
  <si>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</si>
  <si>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</si>
  <si>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</si>
  <si>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</si>
  <si>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</si>
  <si>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</si>
  <si>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</si>
  <si>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</si>
  <si>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</si>
  <si>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</si>
  <si>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</si>
  <si>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</si>
  <si>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</si>
  <si>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</si>
  <si>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</si>
  <si>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</si>
  <si>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</si>
  <si>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</si>
  <si>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</si>
  <si>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</si>
  <si>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</si>
  <si>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</si>
  <si>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</si>
  <si>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</si>
  <si>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</si>
  <si>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</si>
  <si>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</si>
  <si>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</si>
  <si>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</si>
  <si>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</si>
  <si>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</si>
  <si>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</si>
  <si>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</si>
  <si>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</si>
  <si>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</si>
  <si>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</si>
  <si>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</si>
  <si>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</si>
  <si>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</si>
  <si>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</si>
  <si>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</si>
  <si>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</si>
  <si>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</si>
  <si>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</si>
  <si>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</si>
  <si>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</si>
  <si>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</si>
  <si>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</si>
  <si>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</si>
  <si>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</si>
  <si>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</si>
  <si>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</si>
  <si>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</si>
  <si>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</si>
  <si>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</si>
  <si>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</si>
  <si>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</si>
  <si>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</si>
  <si>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</si>
  <si>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</si>
  <si>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</si>
  <si>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</si>
  <si>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</si>
  <si>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</si>
  <si>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</si>
  <si>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</si>
  <si>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</si>
  <si>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</si>
  <si>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</si>
  <si>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</si>
  <si>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</si>
  <si>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</si>
  <si>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</si>
  <si>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</si>
  <si>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</si>
  <si>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</si>
  <si>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</si>
  <si>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</si>
  <si>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</si>
  <si>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</si>
  <si>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</si>
  <si>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</si>
  <si>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</si>
  <si>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</si>
  <si>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</si>
  <si>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</si>
  <si>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</si>
  <si>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</si>
  <si>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</si>
  <si>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</si>
  <si>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</si>
  <si>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</si>
  <si>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</si>
  <si>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</si>
  <si>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</si>
  <si>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</si>
  <si>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</si>
  <si>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</si>
  <si>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</si>
  <si>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</si>
  <si>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</si>
  <si>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</si>
  <si>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</si>
  <si>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</si>
  <si>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</si>
  <si>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</si>
  <si>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</si>
  <si>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</si>
  <si>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</si>
  <si>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</si>
  <si>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</si>
  <si>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</si>
  <si>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</si>
  <si>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</si>
  <si>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</si>
  <si>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</si>
  <si>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</si>
  <si>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</si>
  <si>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</si>
  <si>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</si>
  <si>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</si>
  <si>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</si>
  <si>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</si>
  <si>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</si>
  <si>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</si>
  <si>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</si>
  <si>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</si>
  <si>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</si>
  <si>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</si>
  <si>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</si>
  <si>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</si>
  <si>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</si>
  <si>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</si>
  <si>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</si>
  <si>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</si>
  <si>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</si>
  <si>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</si>
  <si>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</si>
  <si>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</si>
  <si>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</si>
  <si>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</si>
  <si>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</si>
  <si>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</si>
  <si>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</si>
  <si>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</si>
  <si>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</si>
  <si>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</si>
  <si>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</si>
  <si>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</si>
  <si>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</si>
  <si>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</si>
  <si>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</si>
  <si>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</si>
  <si>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</si>
  <si>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</si>
  <si>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</si>
  <si>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</si>
  <si>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</si>
  <si>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</si>
  <si>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</si>
  <si>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</si>
  <si>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</si>
  <si>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</si>
  <si>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</si>
  <si>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</si>
  <si>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</si>
  <si>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</si>
  <si>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</si>
  <si>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</si>
  <si>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</si>
  <si>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</si>
  <si>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</si>
  <si>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</si>
  <si>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</si>
  <si>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</si>
  <si>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</si>
  <si>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</si>
  <si>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</si>
  <si>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</si>
  <si>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</si>
  <si>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</si>
  <si>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</si>
  <si>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</si>
  <si>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</si>
  <si>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</si>
  <si>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</si>
  <si>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</si>
  <si>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</si>
  <si>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</si>
  <si>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</si>
  <si>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</si>
  <si>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</si>
  <si>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</si>
  <si>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</si>
  <si>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</si>
  <si>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</si>
  <si>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</si>
  <si>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</si>
  <si>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</si>
  <si>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</si>
  <si>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</si>
  <si>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</si>
  <si>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</si>
  <si>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</si>
  <si>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</si>
  <si>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</si>
  <si>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</si>
  <si>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</si>
  <si>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</si>
  <si>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</si>
  <si>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</si>
  <si>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</si>
  <si>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</si>
  <si>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</si>
  <si>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</si>
  <si>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</si>
  <si>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</si>
  <si>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</si>
  <si>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</si>
  <si>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</si>
  <si>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</si>
  <si>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</si>
  <si>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</si>
  <si>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</si>
  <si>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</si>
  <si>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</si>
  <si>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</si>
  <si>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</si>
  <si>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</si>
  <si>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</si>
  <si>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</si>
  <si>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</si>
  <si>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</si>
  <si>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</si>
  <si>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</si>
  <si>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</si>
  <si>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</si>
  <si>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</si>
  <si>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</si>
  <si>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</si>
  <si>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</si>
  <si>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</si>
  <si>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</si>
  <si>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</si>
  <si>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</si>
  <si>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</si>
  <si>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</si>
  <si>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</si>
  <si>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</si>
  <si>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</si>
  <si>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</si>
  <si>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</si>
  <si>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</si>
  <si>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</si>
  <si>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</si>
  <si>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</si>
  <si>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</si>
  <si>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</si>
  <si>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</si>
  <si>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</si>
  <si>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</si>
  <si>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</si>
  <si>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</si>
  <si>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</si>
  <si>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</si>
  <si>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</si>
  <si>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</si>
  <si>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</si>
  <si>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</si>
  <si>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</si>
  <si>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</si>
  <si>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</si>
  <si>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</si>
  <si>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</si>
  <si>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</si>
  <si>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</si>
  <si>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</si>
  <si>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</si>
  <si>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</si>
  <si>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</si>
  <si>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</si>
  <si>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</si>
  <si>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</si>
  <si>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</si>
  <si>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</si>
  <si>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</si>
  <si>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</si>
  <si>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</si>
  <si>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</si>
  <si>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</si>
  <si>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</si>
  <si>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</si>
  <si>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</si>
  <si>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</si>
  <si>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</si>
  <si>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</si>
  <si>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</si>
  <si>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</si>
  <si>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</si>
  <si>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</si>
  <si>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</si>
  <si>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</si>
  <si>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</si>
  <si>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</si>
  <si>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</si>
  <si>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</si>
  <si>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</si>
  <si>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</si>
  <si>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</si>
  <si>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</si>
  <si>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</si>
  <si>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</si>
  <si>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</si>
  <si>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</si>
  <si>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</si>
  <si>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</si>
  <si>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</si>
  <si>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</si>
  <si>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</si>
  <si>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</si>
  <si>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</si>
  <si>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</si>
  <si>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</si>
  <si>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</si>
  <si>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</si>
  <si>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</si>
  <si>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</si>
  <si>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</si>
  <si>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</si>
  <si>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</si>
  <si>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</si>
  <si>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</si>
  <si>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</si>
  <si>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</si>
  <si>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</si>
  <si>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</si>
  <si>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</si>
  <si>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</si>
  <si>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</si>
  <si>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</si>
  <si>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</si>
  <si>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</si>
  <si>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</si>
  <si>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</si>
  <si>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</si>
  <si>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</si>
  <si>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</si>
  <si>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</si>
  <si>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</si>
  <si>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</si>
  <si>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</si>
  <si>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</si>
  <si>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</si>
  <si>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</si>
  <si>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</si>
  <si>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</si>
  <si>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</si>
  <si>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</si>
  <si>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</si>
  <si>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</si>
  <si>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</si>
  <si>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</si>
  <si>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</si>
  <si>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</si>
  <si>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</si>
  <si>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</si>
  <si>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</si>
  <si>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</si>
  <si>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</si>
  <si>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</si>
  <si>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</si>
  <si>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</si>
  <si>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</si>
  <si>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</si>
  <si>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</si>
  <si>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</si>
  <si>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</si>
  <si>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</si>
  <si>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</si>
  <si>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</si>
  <si>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</si>
  <si>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</si>
  <si>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</si>
  <si>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</si>
  <si>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</si>
  <si>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</si>
  <si>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</si>
  <si>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</si>
  <si>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</si>
  <si>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</si>
  <si>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</si>
  <si>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</si>
  <si>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</si>
  <si>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</si>
  <si>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</si>
  <si>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</si>
  <si>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</si>
  <si>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</si>
  <si>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</si>
  <si>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</si>
  <si>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</si>
  <si>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</si>
  <si>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</si>
  <si>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</si>
  <si>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</si>
  <si>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</si>
  <si>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</si>
  <si>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</si>
  <si>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</si>
  <si>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</si>
  <si>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</si>
  <si>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</si>
  <si>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</si>
  <si>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</si>
  <si>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</si>
  <si>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</si>
  <si>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</si>
  <si>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</si>
  <si>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</si>
  <si>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</si>
  <si>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</si>
  <si>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</si>
  <si>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</si>
  <si>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</si>
  <si>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</si>
  <si>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</si>
  <si>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</si>
  <si>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</si>
  <si>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</si>
  <si>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</si>
  <si>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</si>
  <si>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</si>
  <si>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</si>
  <si>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</si>
  <si>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</si>
  <si>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</si>
  <si>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</si>
  <si>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</si>
  <si>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</si>
  <si>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</si>
  <si>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</si>
  <si>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</si>
  <si>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</si>
  <si>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</si>
  <si>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</si>
  <si>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</si>
  <si>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</si>
  <si>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</si>
  <si>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</si>
  <si>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</si>
  <si>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</si>
  <si>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</si>
  <si>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</si>
  <si>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</si>
  <si>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</si>
  <si>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</si>
  <si>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</si>
  <si>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</si>
  <si>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</si>
  <si>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</si>
  <si>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</si>
  <si>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</si>
  <si>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</si>
  <si>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</si>
  <si>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</si>
  <si>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</si>
  <si>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</si>
  <si>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</si>
  <si>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</si>
  <si>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</si>
  <si>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</si>
  <si>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</si>
  <si>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</si>
  <si>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</si>
  <si>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</si>
  <si>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</si>
  <si>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</si>
  <si>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</si>
  <si>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</si>
  <si>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</si>
  <si>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</si>
  <si>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</si>
  <si>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</si>
  <si>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</si>
  <si>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</si>
  <si>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</si>
  <si>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</si>
  <si>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</si>
  <si>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</si>
  <si>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</si>
  <si>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</si>
  <si>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</si>
  <si>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</si>
  <si>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</si>
  <si>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</si>
  <si>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</si>
  <si>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</si>
  <si>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</si>
  <si>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</si>
  <si>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</si>
  <si>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</si>
  <si>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</si>
  <si>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</si>
  <si>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</si>
  <si>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</si>
  <si>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</si>
  <si>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</si>
  <si>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</si>
  <si>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</si>
  <si>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</si>
  <si>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</si>
  <si>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</si>
  <si>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</si>
  <si>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</si>
  <si>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</si>
  <si>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</si>
  <si>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</si>
  <si>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</si>
  <si>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</si>
  <si>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</si>
  <si>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</si>
  <si>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</si>
  <si>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</si>
  <si>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</si>
  <si>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</si>
  <si>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</si>
  <si>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</si>
  <si>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</si>
  <si>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</si>
  <si>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</si>
  <si>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</si>
  <si>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</si>
  <si>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</si>
  <si>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</si>
  <si>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</si>
  <si>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</si>
  <si>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</si>
  <si>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</si>
  <si>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</si>
  <si>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</si>
  <si>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</si>
  <si>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</si>
  <si>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</si>
  <si>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</si>
  <si>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</si>
  <si>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</si>
  <si>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</si>
  <si>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</si>
  <si>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</si>
  <si>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</si>
  <si>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</si>
  <si>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</si>
  <si>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</si>
  <si>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</si>
  <si>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</si>
  <si>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</si>
  <si>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</si>
  <si>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</si>
  <si>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</si>
  <si>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</si>
  <si>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</si>
  <si>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</si>
  <si>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</si>
  <si>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</si>
  <si>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</si>
  <si>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</si>
  <si>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</si>
  <si>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</si>
  <si>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</si>
  <si>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</si>
  <si>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</si>
  <si>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</si>
  <si>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</si>
  <si>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</si>
  <si>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</si>
  <si>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</si>
  <si>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</si>
  <si>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</si>
  <si>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</si>
  <si>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</si>
  <si>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</si>
  <si>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</si>
  <si>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</si>
  <si>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</si>
  <si>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</si>
  <si>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</si>
  <si>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</si>
  <si>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</si>
  <si>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</si>
  <si>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</si>
  <si>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</si>
  <si>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</si>
  <si>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</si>
  <si>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</si>
  <si>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</si>
  <si>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</si>
  <si>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</si>
  <si>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</si>
  <si>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</si>
  <si>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</si>
  <si>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</si>
  <si>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</si>
  <si>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</si>
  <si>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</si>
  <si>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</si>
  <si>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</si>
  <si>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</si>
  <si>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</si>
  <si>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</si>
  <si>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</si>
  <si>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</si>
  <si>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</si>
  <si>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</si>
  <si>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</si>
  <si>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</si>
  <si>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</si>
  <si>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</si>
  <si>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</si>
  <si>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</si>
  <si>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</si>
  <si>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</si>
  <si>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</si>
  <si>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</si>
  <si>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</si>
  <si>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</si>
  <si>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</si>
  <si>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</si>
  <si>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</si>
  <si>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</si>
  <si>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</si>
  <si>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</si>
  <si>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</si>
  <si>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</si>
  <si>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</si>
  <si>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</si>
  <si>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</si>
  <si>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</si>
  <si>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</si>
  <si>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</si>
  <si>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</si>
  <si>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</si>
  <si>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</si>
  <si>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</si>
  <si>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</si>
  <si>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</si>
  <si>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</si>
  <si>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</si>
  <si>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</si>
  <si>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</si>
  <si>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</si>
  <si>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</si>
  <si>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</si>
  <si>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</si>
  <si>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</si>
  <si>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</si>
  <si>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</si>
  <si>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</si>
  <si>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</si>
  <si>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</si>
  <si>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</si>
  <si>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</si>
  <si>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</si>
  <si>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</si>
  <si>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</si>
  <si>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</si>
  <si>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</si>
  <si>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</si>
  <si>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</si>
  <si>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</si>
  <si>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</si>
  <si>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</si>
  <si>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</si>
  <si>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</si>
  <si>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</si>
  <si>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</si>
  <si>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</si>
  <si>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</si>
  <si>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</si>
  <si>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</si>
  <si>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</si>
  <si>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</si>
  <si>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</si>
  <si>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</si>
  <si>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</si>
  <si>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</si>
  <si>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</si>
  <si>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</si>
  <si>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</si>
  <si>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</si>
  <si>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</si>
  <si>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</si>
  <si>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</si>
  <si>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</si>
  <si>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</si>
  <si>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</si>
  <si>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</si>
  <si>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</si>
  <si>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</si>
  <si>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</si>
  <si>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</si>
  <si>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</si>
  <si>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</si>
  <si>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</si>
  <si>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</si>
  <si>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</si>
  <si>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</si>
  <si>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</si>
  <si>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</si>
  <si>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</si>
  <si>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</si>
  <si>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</si>
  <si>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</si>
  <si>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</si>
  <si>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</si>
  <si>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</si>
  <si>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</si>
  <si>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</si>
  <si>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</si>
  <si>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</si>
  <si>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</si>
  <si>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</si>
  <si>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</si>
  <si>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</si>
  <si>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</si>
  <si>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</si>
  <si>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</si>
  <si>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</si>
  <si>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</si>
  <si>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</si>
  <si>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</si>
  <si>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</si>
  <si>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</si>
  <si>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</si>
  <si>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</si>
  <si>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</si>
  <si>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</si>
  <si>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</si>
  <si>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</si>
  <si>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</si>
  <si>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</si>
  <si>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</si>
  <si>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</si>
  <si>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</si>
  <si>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</si>
  <si>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</si>
  <si>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</si>
  <si>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</si>
  <si>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</si>
  <si>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</si>
  <si>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</si>
  <si>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</si>
  <si>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</si>
  <si>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</si>
  <si>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</si>
  <si>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</si>
  <si>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</si>
  <si>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</si>
  <si>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</si>
  <si>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</si>
  <si>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</si>
  <si>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</si>
  <si>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</si>
  <si>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</si>
  <si>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</si>
  <si>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</si>
  <si>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</si>
  <si>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</si>
  <si>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</si>
  <si>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</si>
  <si>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</si>
  <si>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</si>
  <si>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</si>
  <si>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</si>
  <si>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</si>
  <si>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</si>
  <si>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</si>
  <si>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</si>
  <si>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</si>
  <si>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</si>
  <si>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</si>
  <si>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</si>
  <si>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</si>
  <si>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</si>
  <si>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</si>
  <si>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</si>
  <si>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</si>
  <si>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</si>
  <si>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</si>
  <si>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</si>
  <si>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</si>
  <si>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</si>
  <si>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</si>
  <si>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</si>
  <si>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</si>
  <si>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</si>
  <si>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</si>
  <si>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</si>
  <si>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</si>
  <si>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</si>
  <si>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</si>
  <si>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</si>
  <si>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</si>
  <si>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</si>
  <si>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</si>
  <si>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</si>
  <si>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</si>
  <si>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</si>
  <si>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</si>
  <si>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</si>
  <si>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</si>
  <si>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</si>
  <si>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</si>
  <si>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</si>
  <si>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</si>
  <si>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</si>
  <si>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</si>
  <si>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</si>
  <si>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</si>
  <si>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</si>
  <si>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</si>
  <si>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</si>
  <si>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</si>
  <si>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</si>
  <si>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</si>
  <si>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</si>
  <si>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</si>
  <si>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</si>
  <si>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</si>
  <si>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</si>
  <si>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</si>
  <si>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</si>
  <si>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</si>
  <si>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</si>
  <si>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</si>
  <si>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</si>
  <si>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</si>
  <si>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</si>
  <si>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</si>
  <si>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</si>
  <si>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</si>
  <si>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</si>
  <si>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</si>
  <si>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</si>
  <si>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</si>
  <si>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</si>
  <si>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</si>
  <si>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</si>
  <si>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</si>
  <si>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</si>
  <si>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</si>
  <si>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</si>
  <si>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</si>
  <si>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</si>
  <si>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</si>
  <si>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</si>
  <si>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</si>
  <si>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</si>
  <si>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</si>
  <si>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</si>
  <si>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</si>
  <si>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</si>
  <si>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</si>
  <si>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</si>
  <si>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</si>
  <si>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</si>
  <si>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</si>
  <si>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</si>
  <si>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</si>
  <si>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</si>
  <si>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</si>
  <si>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</si>
  <si>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</si>
  <si>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</si>
  <si>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</si>
  <si>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</si>
  <si>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</si>
  <si>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</si>
  <si>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</si>
  <si>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</si>
  <si>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</si>
  <si>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</si>
  <si>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</si>
  <si>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</si>
  <si>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</si>
  <si>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</si>
  <si>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</si>
  <si>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</si>
  <si>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</si>
  <si>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</si>
  <si>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</si>
  <si>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</si>
  <si>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</si>
  <si>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</si>
  <si>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</si>
  <si>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</si>
  <si>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</si>
  <si>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</si>
  <si>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</si>
  <si>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</si>
  <si>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</si>
  <si>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</si>
  <si>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</si>
  <si>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</si>
  <si>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</si>
  <si>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</si>
  <si>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</si>
  <si>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</si>
  <si>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</si>
  <si>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</si>
  <si>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</si>
  <si>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</si>
  <si>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</si>
  <si>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</si>
  <si>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</si>
  <si>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</si>
  <si>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</si>
  <si>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</si>
  <si>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</si>
  <si>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</si>
  <si>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</si>
  <si>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</si>
  <si>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</si>
  <si>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</si>
  <si>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</si>
  <si>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</si>
  <si>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</si>
  <si>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</si>
  <si>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</si>
  <si>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</si>
  <si>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</si>
  <si>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</si>
  <si>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</si>
  <si>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</si>
  <si>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</si>
  <si>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</si>
  <si>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</si>
  <si>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</si>
  <si>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</si>
  <si>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</si>
  <si>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</si>
  <si>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</si>
  <si>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</si>
  <si>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</si>
  <si>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</si>
  <si>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</si>
  <si>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</si>
  <si>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</si>
  <si>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</si>
  <si>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</si>
  <si>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</si>
  <si>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</si>
  <si>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</si>
  <si>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</si>
  <si>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</si>
  <si>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</si>
  <si>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</si>
  <si>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</si>
  <si>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</si>
  <si>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</si>
  <si>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</si>
  <si>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</si>
  <si>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</si>
  <si>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</si>
  <si>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</si>
  <si>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</si>
  <si>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</si>
  <si>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</si>
  <si>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</si>
  <si>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</si>
  <si>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</si>
  <si>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</si>
  <si>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</si>
  <si>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</si>
  <si>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</si>
  <si>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</si>
  <si>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</si>
  <si>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</si>
  <si>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</si>
  <si>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</si>
  <si>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</si>
  <si>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</si>
  <si>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</si>
  <si>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</si>
  <si>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</si>
  <si>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</si>
  <si>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</si>
  <si>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</si>
  <si>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</si>
  <si>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</si>
  <si>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</si>
  <si>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</si>
  <si>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</si>
  <si>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</si>
  <si>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</si>
  <si>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</si>
  <si>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</si>
  <si>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</si>
  <si>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</si>
  <si>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</si>
  <si>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</si>
  <si>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</si>
  <si>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</si>
  <si>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</si>
  <si>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</si>
  <si>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</si>
  <si>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</si>
  <si>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</si>
  <si>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</si>
  <si>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</si>
  <si>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</si>
  <si>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</si>
  <si>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</si>
  <si>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</si>
  <si>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</si>
  <si>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</si>
  <si>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</si>
  <si>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</si>
  <si>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</si>
  <si>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</si>
  <si>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</si>
  <si>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</si>
  <si>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</si>
  <si>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</si>
  <si>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</si>
  <si>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</si>
  <si>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</si>
  <si>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</si>
  <si>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</si>
  <si>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</si>
  <si>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</si>
  <si>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</si>
  <si>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</si>
  <si>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</si>
  <si>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</si>
  <si>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</si>
  <si>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</si>
  <si>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</si>
  <si>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</si>
  <si>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</si>
  <si>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</si>
  <si>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</si>
  <si>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</si>
  <si>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</si>
  <si>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</si>
  <si>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</si>
  <si>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</si>
  <si>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</si>
  <si>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</si>
  <si>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</si>
  <si>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</si>
  <si>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</si>
  <si>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</si>
  <si>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</si>
  <si>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</si>
  <si>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</si>
  <si>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</si>
  <si>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</si>
  <si>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</si>
  <si>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</si>
  <si>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</si>
  <si>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</si>
  <si>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</si>
  <si>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</si>
  <si>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</si>
  <si>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</si>
  <si>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</si>
  <si>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</si>
  <si>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</si>
  <si>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</si>
  <si>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</si>
  <si>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</si>
  <si>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</si>
  <si>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</si>
  <si>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</si>
  <si>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</si>
  <si>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</si>
  <si>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</si>
  <si>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</si>
  <si>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</si>
  <si>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</si>
  <si>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</si>
  <si>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</si>
  <si>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</si>
  <si>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</si>
  <si>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</si>
  <si>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</si>
  <si>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</si>
  <si>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</si>
  <si>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</si>
  <si>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</si>
  <si>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</si>
  <si>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</si>
  <si>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</si>
  <si>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</si>
  <si>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</si>
  <si>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</si>
  <si>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</si>
  <si>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</si>
  <si>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</si>
  <si>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</si>
  <si>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</si>
  <si>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</si>
  <si>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</si>
  <si>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</si>
  <si>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</si>
  <si>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</si>
  <si>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</si>
  <si>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</si>
  <si>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</si>
  <si>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</si>
  <si>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</si>
  <si>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</si>
  <si>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</si>
  <si>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</si>
  <si>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</si>
  <si>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</si>
  <si>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</si>
  <si>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</si>
  <si>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</si>
  <si>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</si>
  <si>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</si>
  <si>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</si>
  <si>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</si>
  <si>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</si>
  <si>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</si>
  <si>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</si>
  <si>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</si>
  <si>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</si>
  <si>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</si>
  <si>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</si>
  <si>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</si>
  <si>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</si>
  <si>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</si>
  <si>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</si>
  <si>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</si>
  <si>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</si>
  <si>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</si>
  <si>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</si>
  <si>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</si>
  <si>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</si>
  <si>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</si>
  <si>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</si>
  <si>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</si>
  <si>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</si>
  <si>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</si>
  <si>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</si>
  <si>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</si>
  <si>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</si>
  <si>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</si>
  <si>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</si>
  <si>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</si>
  <si>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</si>
  <si>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</si>
  <si>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</si>
  <si>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</si>
  <si>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</si>
  <si>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</si>
  <si>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</si>
  <si>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</si>
  <si>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</si>
  <si>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</si>
  <si>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</si>
  <si>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</si>
  <si>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</si>
  <si>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</si>
  <si>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</si>
  <si>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</si>
  <si>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</si>
  <si>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</si>
  <si>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</si>
  <si>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</si>
  <si>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</si>
  <si>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</si>
  <si>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</si>
  <si>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</si>
  <si>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</si>
  <si>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</si>
  <si>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</si>
  <si>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</si>
  <si>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</si>
  <si>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</si>
  <si>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</si>
  <si>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</si>
  <si>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</si>
  <si>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</si>
  <si>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</si>
  <si>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</si>
  <si>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</si>
  <si>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</si>
  <si>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</si>
  <si>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</si>
  <si>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</si>
  <si>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</si>
  <si>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</si>
  <si>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</si>
  <si>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</si>
  <si>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</si>
  <si>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</si>
  <si>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</si>
  <si>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</si>
  <si>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</si>
  <si>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</si>
  <si>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</si>
  <si>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</si>
  <si>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</si>
  <si>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</si>
  <si>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</si>
  <si>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</si>
  <si>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</si>
  <si>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</si>
  <si>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</si>
  <si>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</si>
  <si>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</si>
  <si>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</si>
  <si>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</si>
  <si>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</si>
  <si>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</si>
  <si>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</si>
  <si>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</si>
  <si>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</si>
  <si>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</si>
  <si>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</si>
  <si>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</si>
  <si>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</si>
  <si>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</si>
  <si>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</si>
  <si>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</si>
  <si>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</si>
  <si>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</si>
  <si>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</si>
  <si>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</si>
  <si>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</si>
  <si>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</si>
  <si>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</si>
  <si>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</si>
  <si>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</si>
  <si>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</si>
  <si>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</si>
  <si>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</si>
  <si>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</si>
  <si>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</si>
  <si>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</si>
  <si>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</si>
  <si>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</si>
  <si>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</si>
  <si>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</si>
  <si>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</si>
  <si>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</si>
  <si>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</si>
  <si>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</si>
  <si>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</si>
  <si>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</si>
  <si>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</si>
  <si>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</si>
  <si>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</si>
  <si>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</si>
  <si>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</si>
  <si>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</si>
  <si>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</si>
  <si>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</si>
  <si>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</si>
  <si>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</si>
  <si>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</si>
  <si>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</si>
  <si>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</si>
  <si>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</si>
  <si>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</si>
  <si>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</si>
  <si>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</si>
  <si>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</si>
  <si>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</si>
  <si>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</si>
  <si>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</si>
  <si>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</si>
  <si>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</si>
  <si>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</si>
  <si>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</si>
  <si>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</si>
  <si>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</si>
  <si>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</si>
  <si>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</si>
  <si>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</si>
  <si>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</si>
  <si>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</si>
  <si>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</si>
  <si>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</si>
  <si>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</si>
  <si>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</si>
  <si>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</si>
  <si>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</si>
  <si>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</si>
  <si>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</si>
  <si>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</si>
  <si>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</si>
  <si>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</si>
  <si>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</si>
  <si>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</si>
  <si>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</si>
  <si>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</si>
  <si>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</si>
  <si>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</si>
  <si>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</si>
  <si>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</si>
  <si>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</si>
  <si>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</si>
  <si>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</si>
  <si>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</si>
  <si>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</si>
  <si>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</si>
  <si>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</si>
  <si>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</si>
  <si>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</si>
  <si>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</si>
  <si>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</si>
  <si>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</si>
  <si>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</si>
  <si>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</si>
  <si>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</si>
  <si>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</si>
  <si>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</si>
  <si>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</si>
  <si>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</si>
  <si>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</si>
  <si>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</si>
  <si>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</si>
  <si>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</si>
  <si>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</si>
  <si>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</si>
  <si>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</si>
  <si>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</si>
  <si>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</si>
  <si>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</si>
  <si>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</si>
  <si>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</si>
  <si>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</si>
  <si>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</si>
  <si>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</si>
  <si>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</si>
  <si>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</si>
  <si>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</si>
  <si>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</si>
  <si>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</si>
  <si>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</si>
  <si>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</si>
  <si>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</si>
  <si>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</si>
  <si>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</si>
  <si>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</si>
  <si>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</si>
  <si>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</si>
  <si>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</si>
  <si>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</si>
  <si>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</si>
  <si>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</si>
  <si>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</si>
  <si>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</si>
  <si>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</si>
  <si>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</si>
  <si>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</si>
  <si>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</si>
  <si>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</si>
  <si>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</si>
  <si>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</si>
  <si>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</si>
  <si>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</si>
  <si>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</si>
  <si>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</si>
  <si>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</si>
  <si>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</si>
  <si>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</si>
  <si>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</si>
  <si>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</si>
  <si>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</si>
  <si>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</si>
  <si>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</si>
  <si>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</si>
  <si>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</si>
  <si>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</si>
  <si>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</si>
  <si>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</si>
  <si>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</si>
  <si>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</si>
  <si>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</si>
  <si>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</si>
  <si>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</si>
  <si>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</si>
  <si>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</si>
  <si>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</si>
  <si>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</si>
  <si>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</si>
  <si>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</si>
  <si>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</si>
  <si>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</si>
  <si>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</si>
  <si>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</si>
  <si>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</si>
  <si>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</si>
  <si>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</si>
  <si>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</si>
  <si>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</si>
  <si>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</si>
  <si>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</si>
  <si>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</si>
  <si>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</si>
  <si>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</si>
  <si>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</si>
  <si>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</si>
  <si>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</si>
  <si>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</si>
  <si>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</si>
  <si>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</si>
  <si>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</si>
  <si>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</si>
  <si>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</si>
  <si>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</si>
  <si>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</si>
  <si>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</si>
  <si>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</si>
  <si>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</si>
  <si>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</si>
  <si>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</si>
  <si>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</si>
  <si>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</si>
  <si>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</si>
  <si>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</si>
  <si>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</si>
  <si>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</si>
  <si>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</si>
  <si>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</si>
  <si>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</si>
  <si>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</si>
  <si>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</si>
  <si>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</si>
  <si>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</si>
  <si>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</si>
  <si>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</si>
  <si>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</si>
  <si>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</si>
  <si>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</si>
  <si>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</si>
  <si>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</si>
  <si>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</si>
  <si>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</si>
  <si>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</si>
  <si>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</si>
  <si>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</si>
  <si>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</si>
  <si>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</si>
  <si>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</si>
  <si>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</si>
  <si>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</si>
  <si>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</si>
  <si>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</si>
  <si>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</si>
  <si>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</si>
  <si>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</si>
  <si>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</si>
  <si>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</si>
  <si>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</si>
  <si>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</si>
  <si>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</si>
  <si>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</si>
  <si>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</si>
  <si>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</si>
  <si>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</si>
  <si>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</si>
  <si>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</si>
  <si>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</si>
  <si>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</si>
  <si>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</si>
  <si>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</si>
  <si>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</si>
  <si>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</si>
  <si>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</si>
  <si>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</si>
  <si>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</si>
  <si>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</si>
  <si>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</si>
  <si>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</si>
  <si>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</si>
  <si>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</si>
  <si>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</si>
  <si>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</si>
  <si>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</si>
  <si>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</si>
  <si>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</si>
  <si>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</si>
  <si>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</si>
  <si>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</si>
  <si>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</si>
  <si>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</si>
  <si>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</si>
  <si>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</si>
  <si>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</si>
  <si>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</si>
  <si>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</si>
  <si>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</si>
  <si>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</si>
  <si>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</si>
  <si>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</si>
  <si>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</si>
  <si>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</si>
  <si>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</si>
  <si>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</si>
  <si>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</si>
  <si>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</si>
  <si>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</si>
  <si>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</si>
  <si>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</si>
  <si>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</si>
  <si>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</si>
  <si>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</si>
  <si>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</si>
  <si>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</si>
  <si>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</si>
  <si>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</si>
  <si>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</si>
  <si>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</si>
  <si>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</si>
  <si>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</si>
  <si>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</si>
  <si>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</si>
  <si>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</si>
  <si>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</si>
  <si>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</si>
  <si>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</si>
  <si>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</si>
  <si>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</si>
  <si>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</si>
  <si>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</si>
  <si>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</si>
  <si>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</si>
  <si>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</si>
  <si>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</si>
  <si>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</si>
  <si>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</si>
  <si>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</si>
  <si>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</si>
  <si>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</si>
  <si>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</si>
  <si>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</si>
  <si>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</si>
  <si>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</si>
  <si>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</si>
  <si>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</si>
  <si>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</si>
  <si>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</si>
  <si>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</si>
  <si>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</si>
  <si>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</si>
  <si>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</si>
  <si>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</si>
  <si>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</si>
  <si>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</si>
  <si>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</si>
  <si>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</si>
  <si>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</si>
  <si>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</si>
  <si>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</si>
  <si>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</si>
  <si>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</si>
  <si>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</si>
  <si>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</si>
  <si>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</si>
  <si>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</si>
  <si>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</si>
  <si>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</si>
  <si>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</si>
  <si>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</si>
  <si>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</si>
  <si>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</si>
  <si>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</si>
  <si>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</si>
  <si>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</si>
  <si>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</si>
  <si>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</si>
  <si>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</si>
  <si>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</si>
  <si>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</si>
  <si>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</si>
  <si>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</si>
  <si>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</si>
  <si>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</si>
  <si>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</si>
  <si>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</si>
  <si>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</si>
  <si>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</si>
  <si>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</si>
  <si>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</si>
  <si>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</si>
  <si>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</si>
  <si>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</si>
  <si>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</si>
  <si>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</si>
  <si>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</si>
  <si>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</si>
  <si>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</si>
  <si>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</si>
  <si>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</si>
  <si>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</si>
  <si>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</si>
  <si>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</si>
  <si>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</si>
  <si>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</si>
  <si>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</si>
  <si>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</si>
  <si>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</si>
  <si>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</si>
  <si>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</si>
  <si>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</si>
  <si>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</si>
  <si>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</si>
  <si>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</si>
  <si>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</si>
  <si>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</si>
  <si>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</si>
  <si>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</si>
  <si>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</si>
  <si>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</si>
  <si>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</si>
  <si>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</si>
  <si>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</si>
  <si>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</si>
  <si>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</si>
  <si>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</si>
  <si>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</si>
  <si>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</si>
  <si>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</si>
  <si>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</si>
  <si>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</si>
  <si>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</si>
  <si>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</si>
  <si>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</si>
  <si>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</si>
  <si>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</si>
  <si>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</si>
  <si>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</si>
  <si>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</si>
  <si>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</si>
  <si>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</si>
  <si>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</si>
  <si>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</si>
  <si>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</si>
  <si>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</si>
  <si>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</si>
  <si>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</si>
  <si>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</si>
  <si>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</si>
  <si>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</si>
  <si>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</si>
  <si>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</si>
  <si>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</si>
  <si>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</si>
  <si>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</si>
  <si>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</si>
  <si>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</si>
  <si>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</si>
  <si>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</si>
  <si>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</si>
  <si>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</si>
  <si>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</si>
  <si>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</si>
  <si>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</si>
  <si>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</si>
  <si>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</si>
  <si>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</si>
  <si>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</si>
  <si>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</si>
  <si>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</si>
  <si>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</si>
  <si>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</si>
  <si>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</si>
  <si>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</si>
  <si>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</si>
  <si>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</si>
  <si>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</si>
  <si>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</si>
  <si>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</si>
  <si>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</si>
  <si>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</si>
  <si>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</si>
  <si>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</si>
  <si>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</si>
  <si>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</si>
  <si>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</si>
  <si>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</si>
  <si>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</si>
  <si>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</si>
  <si>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</si>
  <si>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</si>
  <si>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</si>
  <si>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</si>
  <si>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</si>
  <si>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</si>
  <si>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</si>
  <si>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</si>
  <si>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</si>
  <si>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</si>
  <si>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</si>
  <si>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</si>
  <si>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</si>
  <si>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</si>
  <si>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</si>
  <si>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</si>
  <si>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</si>
  <si>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</si>
  <si>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</si>
  <si>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</si>
  <si>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</si>
  <si>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</si>
  <si>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</si>
  <si>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</si>
  <si>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</si>
  <si>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</si>
  <si>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</si>
  <si>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</si>
  <si>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</si>
  <si>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</si>
  <si>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</si>
  <si>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</si>
  <si>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</si>
  <si>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</si>
  <si>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</si>
  <si>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</si>
  <si>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</si>
  <si>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</si>
  <si>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</si>
  <si>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</si>
  <si>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</si>
  <si>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</si>
  <si>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</si>
  <si>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</si>
  <si>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</si>
  <si>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</si>
  <si>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</si>
  <si>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</si>
  <si>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</si>
  <si>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</si>
  <si>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</si>
  <si>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</si>
  <si>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</si>
  <si>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</si>
  <si>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</si>
  <si>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</si>
  <si>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</si>
  <si>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</si>
  <si>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</si>
  <si>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</si>
  <si>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</si>
  <si>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</si>
  <si>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</si>
  <si>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</si>
  <si>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</si>
  <si>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</si>
  <si>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</si>
  <si>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</si>
  <si>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</si>
  <si>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</si>
  <si>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</si>
  <si>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</si>
  <si>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</si>
  <si>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</si>
  <si>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</si>
  <si>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</si>
  <si>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</si>
  <si>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</si>
  <si>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</si>
  <si>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</si>
  <si>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</si>
  <si>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</si>
  <si>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</si>
  <si>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</si>
  <si>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</si>
  <si>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</si>
  <si>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</si>
  <si>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</si>
  <si>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</si>
  <si>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</si>
  <si>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</si>
  <si>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</si>
  <si>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</si>
  <si>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</si>
  <si>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</si>
  <si>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</si>
  <si>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</si>
  <si>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</si>
  <si>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</si>
  <si>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</si>
  <si>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</si>
  <si>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</si>
  <si>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</si>
  <si>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</si>
  <si>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</si>
  <si>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</si>
  <si>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</si>
  <si>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</si>
  <si>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</si>
  <si>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</si>
  <si>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</si>
  <si>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</si>
  <si>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</si>
  <si>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</si>
  <si>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</si>
  <si>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</si>
  <si>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</si>
  <si>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</si>
  <si>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</si>
  <si>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</si>
  <si>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</si>
  <si>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</si>
  <si>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</si>
  <si>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</si>
  <si>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</si>
  <si>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</si>
  <si>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</si>
  <si>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</si>
  <si>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</si>
  <si>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</si>
  <si>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</si>
  <si>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</si>
  <si>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</si>
  <si>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</si>
  <si>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</si>
  <si>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</si>
  <si>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</si>
  <si>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</si>
  <si>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</si>
  <si>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</si>
  <si>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</si>
  <si>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</si>
  <si>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</si>
  <si>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</si>
  <si>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</si>
  <si>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</si>
  <si>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</si>
  <si>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</si>
  <si>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</si>
  <si>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</si>
  <si>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</si>
  <si>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</si>
  <si>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</si>
  <si>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</si>
  <si>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</si>
  <si>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</si>
  <si>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</si>
  <si>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</si>
  <si>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</si>
  <si>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</si>
  <si>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</si>
  <si>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</si>
  <si>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</si>
  <si>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</si>
  <si>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</si>
  <si>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</si>
  <si>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</si>
  <si>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</si>
  <si>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</si>
  <si>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</si>
  <si>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</si>
  <si>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</si>
  <si>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</si>
  <si>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</si>
  <si>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</si>
  <si>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</si>
  <si>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</si>
  <si>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</si>
  <si>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</si>
  <si>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</si>
  <si>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</si>
  <si>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</si>
  <si>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</si>
  <si>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</si>
  <si>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</si>
  <si>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</si>
  <si>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</si>
  <si>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</si>
  <si>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</si>
  <si>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</si>
  <si>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</si>
  <si>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</si>
  <si>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</si>
  <si>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</si>
  <si>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</si>
  <si>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</si>
  <si>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</si>
  <si>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</si>
  <si>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</si>
  <si>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</si>
  <si>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</si>
  <si>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</si>
  <si>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</si>
  <si>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</si>
  <si>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</si>
  <si>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</si>
  <si>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</si>
  <si>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</si>
  <si>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</si>
  <si>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</si>
  <si>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</si>
  <si>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</si>
  <si>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</si>
  <si>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</si>
  <si>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</si>
  <si>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</si>
  <si>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</si>
  <si>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</si>
  <si>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</si>
  <si>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</si>
  <si>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</si>
  <si>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</si>
  <si>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</si>
  <si>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</si>
  <si>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</si>
  <si>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</si>
  <si>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</si>
  <si>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</si>
  <si>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</si>
  <si>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</si>
  <si>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</si>
  <si>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</si>
  <si>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</si>
  <si>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</si>
  <si>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</si>
  <si>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</si>
  <si>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</si>
  <si>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</si>
  <si>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</si>
  <si>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</si>
  <si>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</si>
  <si>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</si>
  <si>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</si>
  <si>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</si>
  <si>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</si>
  <si>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</si>
  <si>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</si>
  <si>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</si>
  <si>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</si>
  <si>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</si>
  <si>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</si>
  <si>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</si>
  <si>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</si>
  <si>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</si>
  <si>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</si>
  <si>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</si>
  <si>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</si>
  <si>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</si>
  <si>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</si>
  <si>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</si>
  <si>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</si>
  <si>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</si>
  <si>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</si>
  <si>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</si>
  <si>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</si>
  <si>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</si>
  <si>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</si>
  <si>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</si>
  <si>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</si>
  <si>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</si>
  <si>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</si>
  <si>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</si>
  <si>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</si>
  <si>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</si>
  <si>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</si>
  <si>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</si>
  <si>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</si>
  <si>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</si>
  <si>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</si>
  <si>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</si>
  <si>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</si>
  <si>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</si>
  <si>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</si>
  <si>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</si>
  <si>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</si>
  <si>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</si>
  <si>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</si>
  <si>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</si>
  <si>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</si>
  <si>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</si>
  <si>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</si>
  <si>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</si>
  <si>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</si>
  <si>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</si>
  <si>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</si>
  <si>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</si>
  <si>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</si>
  <si>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</si>
  <si>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</si>
  <si>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</si>
  <si>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</si>
  <si>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</si>
  <si>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</si>
  <si>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</si>
  <si>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</si>
  <si>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</si>
  <si>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</si>
  <si>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</si>
  <si>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</si>
  <si>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</si>
  <si>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</si>
  <si>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</si>
  <si>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</si>
  <si>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</si>
  <si>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</si>
  <si>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</si>
  <si>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</si>
  <si>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</si>
  <si>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</si>
  <si>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</si>
  <si>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</si>
  <si>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</si>
  <si>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</si>
  <si>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</si>
  <si>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</si>
  <si>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</si>
  <si>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</si>
  <si>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</si>
  <si>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</si>
  <si>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</si>
  <si>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</si>
  <si>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</si>
  <si>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</si>
  <si>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</si>
  <si>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</si>
  <si>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</si>
  <si>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</si>
  <si>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</si>
  <si>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</si>
  <si>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</si>
  <si>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</si>
  <si>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</si>
  <si>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</si>
  <si>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</si>
  <si>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</si>
  <si>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</si>
  <si>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</si>
  <si>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</si>
  <si>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</si>
  <si>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</si>
  <si>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</si>
  <si>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</si>
  <si>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</si>
  <si>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</si>
  <si>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</si>
  <si>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</si>
  <si>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</si>
  <si>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</si>
  <si>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</si>
  <si>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</si>
  <si>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</si>
  <si>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</si>
  <si>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</si>
  <si>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</si>
  <si>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</si>
  <si>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</si>
  <si>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</si>
  <si>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</si>
  <si>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</si>
  <si>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</si>
  <si>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</si>
  <si>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</si>
  <si>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</si>
  <si>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</si>
  <si>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</si>
  <si>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</si>
  <si>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</si>
  <si>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</si>
  <si>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</si>
  <si>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</si>
  <si>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</si>
  <si>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</si>
  <si>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</si>
  <si>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</si>
  <si>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</si>
  <si>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</si>
  <si>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</si>
  <si>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</si>
  <si>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</si>
  <si>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</si>
  <si>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</si>
  <si>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</si>
  <si>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</si>
  <si>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</si>
  <si>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</si>
  <si>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</si>
  <si>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</si>
  <si>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</si>
  <si>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</si>
  <si>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</si>
  <si>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</si>
  <si>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</si>
  <si>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</si>
  <si>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</si>
  <si>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</si>
  <si>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</si>
  <si>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</si>
  <si>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</si>
  <si>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</si>
  <si>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</si>
  <si>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</si>
  <si>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</si>
  <si>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</si>
  <si>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</si>
  <si>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</si>
  <si>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</si>
  <si>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</si>
  <si>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</si>
  <si>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</si>
  <si>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</si>
  <si>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</si>
  <si>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</si>
  <si>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</si>
  <si>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</si>
  <si>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</si>
  <si>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</si>
  <si>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</si>
  <si>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</si>
  <si>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</si>
  <si>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</si>
  <si>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</si>
  <si>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</si>
  <si>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</si>
  <si>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</si>
  <si>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</si>
  <si>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</si>
  <si>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</si>
  <si>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</si>
  <si>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</si>
  <si>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</si>
  <si>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</si>
  <si>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</si>
  <si>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</si>
  <si>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</si>
  <si>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</si>
  <si>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</si>
  <si>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</si>
  <si>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</si>
  <si>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</si>
  <si>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</si>
  <si>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</si>
  <si>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</si>
  <si>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</si>
  <si>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</si>
  <si>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</si>
  <si>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</si>
  <si>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</si>
  <si>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</si>
  <si>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</si>
  <si>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</si>
  <si>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</si>
  <si>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</si>
  <si>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</si>
  <si>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</si>
  <si>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</si>
  <si>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</si>
  <si>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</si>
  <si>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</si>
  <si>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</si>
  <si>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</si>
  <si>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</si>
  <si>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</si>
  <si>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</si>
  <si>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</si>
  <si>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</si>
  <si>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</si>
  <si>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</si>
  <si>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</si>
  <si>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</si>
  <si>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</si>
  <si>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</si>
  <si>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</si>
  <si>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</si>
  <si>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</si>
  <si>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</si>
  <si>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</si>
  <si>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</si>
  <si>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</si>
  <si>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</si>
  <si>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</si>
  <si>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</si>
  <si>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</si>
  <si>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</si>
  <si>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</si>
  <si>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</si>
  <si>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</si>
  <si>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</si>
  <si>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</si>
  <si>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</si>
  <si>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</si>
  <si>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</si>
  <si>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</si>
  <si>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</si>
  <si>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</si>
  <si>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</si>
  <si>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</si>
  <si>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</si>
  <si>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</si>
  <si>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</si>
  <si>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</si>
  <si>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</si>
  <si>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</si>
  <si>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</si>
  <si>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</si>
  <si>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</si>
  <si>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</si>
  <si>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</si>
  <si>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</si>
  <si>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</si>
  <si>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</si>
  <si>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</si>
  <si>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</si>
  <si>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</si>
  <si>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</si>
  <si>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</si>
  <si>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</si>
  <si>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</si>
  <si>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</si>
  <si>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</si>
  <si>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</si>
  <si>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</si>
  <si>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</si>
  <si>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</si>
  <si>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</si>
  <si>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</si>
  <si>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</si>
  <si>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</si>
  <si>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</si>
  <si>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</si>
  <si>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</si>
  <si>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</si>
  <si>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</si>
  <si>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</si>
  <si>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</si>
  <si>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</si>
  <si>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</si>
  <si>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</si>
  <si>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</si>
  <si>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</si>
  <si>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</si>
  <si>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</si>
  <si>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</si>
  <si>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</si>
  <si>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</si>
  <si>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</si>
  <si>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</si>
  <si>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</si>
  <si>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</si>
  <si>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</si>
  <si>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</si>
  <si>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</si>
  <si>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</si>
  <si>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</si>
  <si>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</si>
  <si>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</si>
  <si>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</si>
  <si>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</si>
  <si>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</si>
  <si>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</si>
  <si>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</si>
  <si>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</si>
  <si>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</si>
  <si>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</si>
  <si>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</si>
  <si>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</si>
  <si>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</si>
  <si>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</si>
  <si>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</si>
  <si>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</si>
  <si>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</si>
  <si>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</si>
  <si>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</si>
  <si>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</si>
  <si>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</si>
  <si>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</si>
  <si>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</si>
  <si>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</si>
  <si>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</si>
  <si>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</si>
  <si>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</si>
  <si>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</si>
  <si>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</si>
  <si>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</si>
  <si>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</si>
  <si>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</si>
  <si>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</si>
  <si>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</si>
  <si>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</si>
  <si>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</si>
  <si>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</si>
  <si>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</si>
  <si>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</si>
  <si>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</si>
  <si>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</si>
  <si>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</si>
  <si>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</si>
  <si>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</si>
  <si>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</si>
  <si>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</si>
  <si>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</si>
  <si>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</si>
  <si>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</si>
  <si>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</si>
  <si>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</si>
  <si>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</si>
  <si>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</si>
  <si>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</si>
  <si>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</si>
  <si>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</si>
  <si>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</si>
  <si>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</si>
  <si>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</si>
  <si>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</si>
  <si>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</si>
  <si>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</si>
  <si>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</si>
  <si>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</si>
  <si>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</si>
  <si>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</si>
  <si>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</si>
  <si>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</si>
  <si>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</si>
  <si>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</si>
  <si>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</si>
  <si>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</si>
  <si>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</si>
  <si>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</si>
  <si>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</si>
  <si>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</si>
  <si>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</si>
  <si>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</si>
  <si>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</si>
  <si>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</si>
  <si>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</si>
  <si>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</si>
  <si>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</si>
  <si>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</si>
  <si>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</si>
  <si>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</si>
  <si>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</si>
  <si>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</si>
  <si>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</si>
  <si>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</si>
  <si>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</si>
  <si>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</si>
  <si>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</si>
  <si>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</si>
  <si>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</si>
  <si>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</si>
  <si>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</si>
  <si>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</si>
  <si>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</si>
  <si>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</si>
  <si>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</si>
  <si>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</si>
  <si>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</si>
  <si>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</si>
  <si>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</si>
  <si>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</si>
  <si>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</si>
  <si>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</si>
  <si>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</si>
  <si>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</si>
  <si>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</si>
  <si>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</si>
  <si>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</si>
  <si>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</si>
  <si>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</si>
  <si>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</si>
  <si>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</si>
  <si>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</si>
  <si>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</si>
  <si>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</si>
  <si>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</si>
  <si>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</si>
  <si>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</si>
  <si>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</si>
  <si>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</si>
  <si>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</si>
  <si>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</si>
  <si>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</si>
  <si>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</si>
  <si>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</si>
  <si>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</si>
  <si>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</si>
  <si>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</si>
  <si>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</si>
  <si>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</si>
  <si>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</si>
  <si>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</si>
  <si>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</si>
  <si>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</si>
  <si>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</si>
  <si>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</si>
  <si>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</si>
  <si>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</si>
  <si>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</si>
  <si>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</si>
  <si>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</si>
  <si>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</si>
  <si>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</si>
  <si>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</si>
  <si>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</si>
  <si>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</si>
  <si>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</si>
  <si>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</si>
  <si>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</si>
  <si>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</si>
  <si>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</si>
  <si>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</si>
  <si>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</si>
  <si>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</si>
  <si>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</si>
  <si>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</si>
  <si>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</si>
  <si>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</si>
  <si>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</si>
  <si>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</si>
  <si>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</si>
  <si>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</si>
  <si>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</si>
  <si>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</si>
  <si>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</si>
  <si>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</si>
  <si>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</si>
  <si>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</si>
  <si>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</si>
  <si>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</si>
  <si>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</si>
  <si>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</si>
  <si>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</si>
  <si>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</si>
  <si>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</si>
  <si>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</si>
  <si>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</si>
  <si>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</si>
  <si>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</si>
  <si>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</si>
  <si>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</si>
  <si>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</si>
  <si>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</si>
  <si>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</si>
  <si>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</si>
  <si>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</si>
  <si>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</si>
  <si>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</si>
  <si>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</si>
  <si>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</si>
  <si>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</si>
  <si>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</si>
  <si>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</si>
  <si>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</si>
  <si>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</si>
  <si>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</si>
  <si>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</si>
  <si>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</si>
  <si>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</si>
  <si>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</si>
  <si>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</si>
  <si>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</si>
  <si>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</si>
  <si>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</si>
  <si>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</si>
  <si>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</si>
  <si>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</si>
  <si>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</si>
  <si>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</si>
  <si>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</si>
  <si>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</si>
  <si>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</si>
  <si>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</si>
  <si>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</si>
  <si>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</si>
  <si>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</si>
  <si>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</si>
  <si>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</si>
  <si>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</si>
  <si>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</si>
  <si>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</si>
  <si>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</si>
  <si>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</si>
  <si>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</si>
  <si>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</si>
  <si>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</si>
  <si>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</si>
  <si>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</si>
  <si>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</si>
  <si>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</si>
  <si>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</si>
  <si>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</si>
  <si>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</si>
  <si>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</si>
  <si>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</si>
  <si>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</si>
  <si>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</si>
  <si>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</si>
  <si>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</si>
  <si>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</si>
  <si>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</si>
  <si>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</si>
  <si>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</si>
  <si>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</si>
  <si>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</si>
  <si>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</si>
  <si>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</si>
  <si>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</si>
  <si>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</si>
  <si>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</si>
  <si>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</si>
  <si>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</si>
  <si>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</si>
  <si>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</si>
  <si>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</si>
  <si>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</si>
  <si>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</si>
  <si>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</si>
  <si>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</si>
  <si>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</si>
  <si>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</si>
  <si>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</si>
  <si>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</si>
  <si>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</si>
  <si>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</si>
  <si>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</si>
  <si>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</si>
  <si>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</si>
  <si>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</si>
  <si>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</si>
  <si>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</si>
  <si>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</si>
  <si>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</si>
  <si>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</si>
  <si>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</si>
  <si>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</si>
  <si>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</si>
  <si>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</si>
  <si>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</si>
  <si>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</si>
  <si>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</si>
  <si>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</si>
  <si>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</si>
  <si>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</si>
  <si>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</si>
  <si>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</si>
  <si>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</si>
  <si>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</si>
  <si>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</si>
  <si>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</si>
  <si>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</si>
  <si>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</si>
  <si>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</si>
  <si>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</si>
  <si>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</si>
  <si>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</si>
  <si>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</si>
  <si>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</si>
  <si>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</si>
  <si>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</si>
  <si>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</si>
  <si>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</si>
  <si>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</si>
  <si>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</si>
  <si>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</si>
  <si>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</si>
  <si>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</si>
  <si>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</si>
  <si>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</si>
  <si>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</si>
  <si>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</si>
  <si>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</si>
  <si>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</si>
  <si>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</si>
  <si>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</si>
  <si>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</si>
  <si>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</si>
  <si>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</si>
  <si>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</si>
  <si>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</si>
  <si>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</si>
  <si>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</si>
  <si>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</si>
  <si>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</si>
  <si>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</si>
  <si>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</si>
  <si>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</si>
  <si>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</si>
  <si>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</si>
  <si>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</si>
  <si>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</si>
  <si>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</si>
  <si>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</si>
  <si>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</si>
  <si>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</si>
  <si>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</si>
  <si>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</si>
  <si>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</si>
  <si>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</si>
  <si>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</si>
  <si>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</si>
  <si>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</si>
  <si>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</si>
  <si>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</si>
  <si>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</si>
  <si>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</si>
  <si>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</si>
  <si>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</si>
  <si>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</si>
  <si>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</si>
  <si>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</si>
  <si>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</si>
  <si>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</si>
  <si>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</si>
  <si>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</si>
  <si>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</si>
  <si>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</si>
  <si>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</si>
  <si>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</si>
  <si>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</si>
  <si>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</si>
  <si>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</si>
  <si>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</si>
  <si>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</si>
  <si>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</si>
  <si>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</si>
  <si>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</si>
  <si>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</si>
  <si>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</si>
  <si>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</si>
  <si>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</si>
  <si>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</si>
  <si>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</si>
  <si>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</si>
  <si>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</si>
  <si>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</si>
  <si>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</si>
  <si>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</si>
  <si>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</si>
  <si>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</si>
  <si>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</si>
  <si>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</si>
  <si>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</si>
  <si>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</si>
  <si>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</si>
  <si>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</si>
  <si>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</si>
  <si>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</si>
  <si>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</si>
  <si>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</si>
  <si>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</si>
  <si>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</si>
  <si>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</si>
  <si>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</si>
  <si>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</si>
  <si>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</si>
  <si>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</si>
  <si>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</si>
  <si>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</si>
  <si>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</si>
  <si>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</si>
  <si>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</si>
  <si>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</si>
  <si>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</si>
  <si>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</si>
  <si>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</si>
  <si>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</si>
  <si>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</si>
  <si>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</si>
  <si>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</si>
  <si>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</si>
  <si>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</si>
  <si>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</si>
  <si>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</si>
  <si>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</si>
  <si>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</si>
  <si>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</si>
  <si>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</si>
  <si>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</si>
  <si>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</si>
  <si>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</si>
  <si>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</si>
  <si>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</si>
  <si>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</si>
  <si>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</si>
  <si>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</si>
  <si>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</si>
  <si>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</si>
  <si>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</si>
  <si>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</si>
  <si>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</si>
  <si>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</si>
  <si>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</si>
  <si>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</si>
  <si>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</si>
  <si>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</si>
  <si>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</si>
  <si>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</si>
  <si>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</si>
  <si>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</si>
  <si>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</si>
  <si>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</si>
  <si>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</si>
  <si>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</si>
  <si>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</si>
  <si>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</si>
  <si>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</si>
  <si>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</si>
  <si>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</si>
  <si>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</si>
  <si>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</si>
  <si>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</si>
  <si>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</si>
  <si>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</si>
  <si>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</si>
  <si>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</si>
  <si>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</si>
  <si>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</si>
  <si>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</si>
  <si>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</si>
  <si>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</si>
  <si>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</si>
  <si>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</si>
  <si>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</si>
  <si>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</si>
  <si>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</si>
  <si>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</si>
  <si>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</si>
  <si>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</si>
  <si>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</si>
  <si>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</si>
  <si>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</si>
  <si>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</si>
  <si>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</si>
  <si>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</si>
  <si>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</si>
  <si>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</si>
  <si>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</si>
  <si>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</si>
  <si>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</si>
  <si>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</si>
  <si>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</si>
  <si>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</si>
  <si>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</si>
  <si>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</si>
  <si>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</si>
  <si>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</si>
  <si>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</si>
  <si>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</si>
  <si>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</si>
  <si>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</si>
  <si>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</si>
  <si>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</si>
  <si>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</si>
  <si>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</si>
  <si>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</si>
  <si>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</si>
  <si>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</si>
  <si>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</si>
  <si>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</si>
  <si>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</si>
  <si>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</si>
  <si>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</si>
  <si>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</si>
  <si>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</si>
  <si>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</si>
  <si>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</si>
  <si>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</si>
  <si>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</si>
  <si>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</si>
  <si>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</si>
  <si>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</si>
  <si>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</si>
  <si>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</si>
  <si>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</si>
  <si>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</si>
  <si>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</si>
  <si>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</si>
  <si>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</si>
  <si>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</si>
  <si>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</si>
  <si>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</si>
  <si>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</si>
  <si>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</si>
  <si>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</si>
  <si>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</si>
  <si>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</si>
  <si>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</si>
  <si>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</si>
  <si>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</si>
  <si>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</si>
  <si>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</si>
  <si>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</si>
  <si>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</si>
  <si>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</si>
  <si>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</si>
  <si>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</si>
  <si>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</si>
  <si>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</si>
  <si>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</si>
  <si>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</si>
  <si>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</si>
  <si>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</si>
  <si>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</si>
  <si>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</si>
  <si>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</si>
  <si>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</si>
  <si>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</si>
  <si>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</si>
  <si>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</si>
  <si>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</si>
  <si>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</si>
  <si>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</si>
  <si>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</si>
  <si>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</si>
  <si>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</si>
  <si>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</si>
  <si>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</si>
  <si>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</si>
  <si>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</si>
  <si>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</si>
  <si>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</si>
  <si>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</si>
  <si>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</si>
  <si>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</si>
  <si>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</si>
  <si>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</si>
  <si>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</si>
  <si>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</si>
  <si>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</si>
  <si>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</si>
  <si>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</si>
  <si>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</si>
  <si>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</si>
  <si>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</si>
  <si>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</si>
  <si>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</si>
  <si>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</si>
  <si>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</si>
  <si>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</si>
  <si>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</si>
  <si>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</si>
  <si>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</si>
  <si>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</si>
  <si>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</si>
  <si>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</si>
  <si>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</si>
  <si>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</si>
  <si>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</si>
  <si>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</si>
  <si>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</si>
  <si>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</si>
  <si>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</si>
  <si>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</si>
  <si>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</si>
  <si>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</si>
  <si>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</si>
  <si>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</si>
  <si>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</si>
  <si>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</si>
  <si>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</si>
  <si>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</si>
  <si>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</si>
  <si>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</si>
  <si>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</si>
  <si>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</si>
  <si>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</si>
  <si>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</si>
  <si>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</si>
  <si>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</si>
  <si>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</si>
  <si>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</si>
  <si>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</si>
  <si>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</si>
  <si>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</si>
  <si>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</si>
  <si>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</si>
  <si>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</si>
  <si>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</si>
  <si>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</si>
  <si>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</si>
  <si>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</si>
  <si>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</si>
  <si>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</si>
  <si>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</si>
  <si>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</si>
  <si>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</si>
  <si>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</si>
  <si>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</si>
  <si>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</si>
  <si>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</si>
  <si>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</si>
  <si>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</si>
  <si>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</si>
  <si>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</si>
  <si>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</si>
  <si>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</si>
  <si>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</si>
  <si>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</si>
  <si>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</si>
  <si>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</si>
  <si>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</si>
  <si>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</si>
  <si>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</si>
  <si>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</si>
  <si>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</si>
  <si>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</si>
  <si>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</si>
  <si>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</si>
  <si>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</si>
  <si>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</si>
  <si>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</si>
  <si>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</si>
  <si>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</si>
  <si>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</si>
  <si>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</si>
  <si>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</si>
  <si>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</si>
  <si>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</si>
  <si>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</si>
  <si>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</si>
  <si>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</si>
  <si>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</si>
  <si>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</si>
  <si>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</si>
  <si>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</si>
  <si>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</si>
  <si>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</si>
  <si>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</si>
  <si>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</si>
  <si>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</si>
  <si>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</si>
  <si>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</si>
  <si>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</si>
  <si>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</si>
  <si>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</si>
  <si>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</si>
  <si>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</si>
  <si>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</si>
  <si>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</si>
  <si>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</si>
  <si>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</si>
  <si>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</si>
  <si>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</si>
  <si>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</si>
  <si>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</si>
  <si>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</si>
  <si>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</si>
  <si>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</si>
  <si>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</si>
  <si>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</si>
  <si>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</si>
  <si>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</si>
  <si>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</si>
  <si>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</si>
  <si>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</si>
  <si>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</si>
  <si>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</si>
  <si>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</si>
  <si>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</si>
  <si>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</si>
  <si>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</si>
  <si>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</si>
  <si>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</si>
  <si>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</si>
  <si>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</si>
  <si>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</si>
  <si>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</si>
  <si>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</si>
  <si>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</si>
  <si>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</si>
  <si>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</si>
  <si>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</si>
  <si>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</si>
  <si>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</si>
  <si>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</si>
  <si>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</si>
  <si>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</si>
  <si>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</si>
  <si>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</si>
  <si>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</si>
  <si>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</si>
  <si>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</si>
  <si>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</si>
  <si>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</si>
  <si>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</si>
  <si>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</si>
  <si>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</si>
  <si>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</si>
  <si>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</si>
  <si>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</si>
  <si>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</si>
  <si>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</si>
  <si>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</si>
  <si>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</si>
  <si>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</si>
  <si>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</si>
  <si>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</si>
  <si>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</si>
  <si>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</si>
  <si>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</si>
  <si>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</si>
  <si>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</si>
  <si>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</si>
  <si>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</si>
  <si>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</si>
  <si>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</si>
  <si>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</si>
  <si>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</si>
  <si>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</si>
  <si>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</si>
  <si>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</si>
  <si>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</si>
  <si>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</si>
  <si>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</si>
  <si>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</si>
  <si>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</si>
  <si>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</si>
  <si>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</si>
  <si>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</si>
  <si>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</si>
  <si>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</si>
  <si>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</si>
  <si>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</si>
  <si>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</si>
  <si>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</si>
  <si>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</si>
  <si>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</si>
  <si>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</si>
  <si>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</si>
  <si>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</si>
  <si>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</si>
  <si>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</si>
  <si>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</si>
  <si>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</si>
  <si>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</si>
  <si>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</si>
  <si>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</si>
  <si>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</si>
  <si>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</si>
  <si>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</si>
  <si>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</si>
  <si>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</si>
  <si>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</si>
  <si>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</si>
  <si>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</si>
  <si>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</si>
  <si>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</si>
  <si>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</si>
  <si>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</si>
  <si>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</si>
  <si>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</si>
  <si>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</si>
  <si>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</si>
  <si>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</si>
  <si>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</si>
  <si>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</si>
  <si>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</si>
  <si>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</si>
  <si>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</si>
  <si>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</si>
  <si>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</si>
  <si>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</si>
  <si>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</si>
  <si>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</si>
  <si>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</si>
  <si>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</si>
  <si>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</si>
  <si>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</si>
  <si>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</si>
  <si>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</si>
  <si>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</si>
  <si>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</si>
  <si>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</si>
  <si>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</si>
  <si>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</si>
  <si>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</si>
  <si>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</si>
  <si>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</si>
  <si>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</si>
  <si>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</si>
  <si>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</si>
  <si>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</si>
  <si>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</si>
  <si>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</si>
  <si>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</si>
  <si>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</si>
  <si>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</si>
  <si>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</si>
  <si>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</si>
  <si>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</si>
  <si>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</si>
  <si>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</si>
  <si>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</si>
  <si>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</si>
  <si>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</si>
  <si>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</si>
  <si>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</si>
  <si>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</si>
  <si>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</si>
  <si>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</si>
  <si>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</si>
  <si>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</si>
  <si>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</si>
  <si>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</si>
  <si>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</si>
  <si>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</si>
  <si>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</si>
  <si>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</si>
  <si>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</si>
  <si>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</si>
  <si>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</si>
  <si>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</si>
  <si>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</si>
  <si>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</si>
  <si>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</si>
  <si>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</si>
  <si>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</si>
  <si>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</si>
  <si>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</si>
  <si>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</si>
  <si>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</si>
  <si>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</si>
  <si>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</si>
  <si>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</si>
  <si>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</si>
  <si>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</si>
  <si>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</si>
  <si>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</si>
  <si>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</si>
  <si>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</si>
  <si>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</si>
  <si>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</si>
  <si>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</si>
  <si>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</si>
  <si>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</si>
  <si>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</si>
  <si>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</si>
  <si>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</si>
  <si>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</si>
  <si>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</si>
  <si>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</si>
  <si>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</si>
  <si>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</si>
  <si>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</si>
  <si>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</si>
  <si>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</si>
  <si>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</si>
  <si>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</si>
  <si>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</si>
  <si>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</si>
  <si>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</si>
  <si>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</si>
  <si>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</si>
  <si>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</si>
  <si>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</si>
  <si>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</si>
  <si>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</si>
  <si>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</si>
  <si>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</si>
  <si>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</si>
  <si>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</si>
  <si>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</si>
  <si>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</si>
  <si>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</si>
  <si>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</si>
  <si>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</si>
  <si>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</si>
  <si>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</si>
  <si>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</si>
  <si>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</si>
  <si>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</si>
  <si>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</si>
  <si>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</si>
  <si>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</si>
  <si>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</si>
  <si>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</si>
  <si>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</si>
  <si>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</si>
  <si>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</si>
  <si>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</si>
  <si>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</si>
  <si>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</si>
  <si>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</si>
  <si>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</si>
  <si>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</si>
  <si>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</si>
  <si>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</si>
  <si>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</si>
  <si>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</si>
  <si>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</si>
  <si>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</si>
  <si>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</si>
  <si>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</si>
  <si>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</si>
  <si>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</si>
  <si>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</si>
  <si>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</si>
  <si>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</si>
  <si>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</si>
  <si>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</si>
  <si>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</si>
  <si>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</si>
  <si>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</si>
  <si>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</si>
  <si>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</si>
  <si>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</si>
  <si>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</si>
  <si>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</si>
  <si>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</si>
  <si>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</si>
  <si>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</si>
  <si>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</si>
  <si>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</si>
  <si>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</si>
  <si>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</si>
  <si>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</si>
  <si>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</si>
  <si>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</si>
  <si>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</si>
  <si>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</si>
  <si>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</si>
  <si>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</si>
  <si>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</si>
  <si>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</si>
  <si>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</si>
  <si>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</si>
  <si>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</si>
  <si>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</si>
  <si>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</si>
  <si>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</si>
  <si>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</si>
  <si>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</si>
  <si>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</si>
  <si>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</si>
  <si>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</si>
  <si>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</si>
  <si>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</si>
  <si>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</si>
  <si>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</si>
  <si>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</si>
  <si>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</si>
  <si>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</si>
  <si>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</si>
  <si>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</si>
  <si>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</si>
  <si>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</si>
  <si>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</si>
  <si>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</si>
  <si>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</si>
  <si>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</si>
  <si>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</si>
  <si>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</si>
  <si>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</si>
  <si>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</si>
  <si>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</si>
  <si>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</si>
  <si>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</si>
  <si>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</si>
  <si>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</si>
  <si>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</si>
  <si>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</si>
  <si>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</si>
  <si>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</si>
  <si>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</si>
  <si>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</si>
  <si>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</si>
  <si>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</si>
  <si>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</si>
  <si>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</si>
  <si>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</si>
  <si>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</si>
  <si>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</si>
  <si>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</si>
  <si>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</si>
  <si>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</si>
  <si>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</si>
  <si>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</si>
  <si>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</si>
  <si>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</si>
  <si>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</si>
  <si>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</si>
  <si>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</si>
  <si>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</si>
  <si>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</si>
  <si>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</si>
  <si>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</si>
  <si>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</si>
  <si>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</si>
  <si>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</si>
  <si>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</si>
  <si>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</si>
  <si>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</si>
  <si>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</si>
  <si>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</si>
  <si>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</si>
  <si>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</si>
  <si>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</si>
  <si>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</si>
  <si>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</si>
  <si>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</si>
  <si>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</si>
  <si>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</si>
  <si>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</si>
  <si>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</si>
  <si>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</si>
  <si>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</si>
  <si>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</si>
  <si>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</si>
  <si>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</si>
  <si>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</si>
  <si>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</si>
  <si>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</si>
  <si>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</si>
  <si>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</si>
  <si>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</si>
  <si>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</si>
  <si>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</si>
  <si>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</si>
  <si>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</si>
  <si>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</si>
  <si>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</si>
  <si>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</si>
  <si>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</si>
  <si>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</si>
  <si>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</si>
  <si>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</si>
  <si>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</si>
  <si>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</si>
  <si>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</si>
  <si>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</si>
  <si>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</si>
  <si>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</si>
  <si>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</si>
  <si>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</si>
  <si>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</si>
  <si>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</si>
  <si>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</si>
  <si>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</si>
  <si>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</si>
  <si>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</si>
  <si>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</si>
  <si>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</si>
  <si>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</si>
  <si>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</si>
  <si>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</si>
  <si>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</si>
  <si>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</si>
  <si>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</si>
  <si>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</si>
  <si>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</si>
  <si>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</si>
  <si>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</si>
  <si>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</si>
  <si>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</si>
  <si>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</si>
  <si>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</si>
  <si>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</si>
  <si>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</si>
  <si>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</si>
  <si>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</si>
  <si>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</si>
  <si>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</si>
  <si>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</si>
  <si>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</si>
  <si>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</si>
  <si>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</si>
  <si>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</si>
  <si>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</si>
  <si>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</si>
  <si>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</si>
  <si>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</si>
  <si>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</si>
  <si>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</si>
  <si>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</si>
  <si>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</si>
  <si>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</si>
  <si>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</si>
  <si>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</si>
  <si>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</si>
  <si>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</si>
  <si>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</si>
  <si>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</si>
  <si>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</si>
  <si>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</si>
  <si>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</si>
  <si>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</si>
  <si>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</si>
  <si>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</si>
  <si>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</si>
  <si>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</si>
  <si>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</si>
  <si>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</si>
  <si>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</si>
  <si>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</si>
  <si>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</si>
  <si>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</si>
  <si>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</si>
  <si>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</si>
  <si>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</si>
  <si>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</si>
  <si>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</si>
  <si>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</si>
  <si>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</si>
  <si>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</si>
  <si>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</si>
  <si>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</si>
  <si>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</si>
  <si>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</si>
  <si>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</si>
  <si>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</si>
  <si>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</si>
  <si>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</si>
  <si>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</si>
  <si>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</si>
  <si>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</si>
  <si>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</si>
  <si>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</si>
  <si>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</si>
  <si>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</si>
  <si>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</si>
  <si>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</si>
  <si>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</si>
  <si>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</si>
  <si>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</si>
  <si>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</si>
  <si>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</si>
  <si>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</si>
  <si>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</si>
  <si>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</si>
  <si>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</si>
  <si>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</si>
  <si>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</si>
  <si>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</si>
  <si>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</si>
  <si>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</si>
  <si>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</si>
  <si>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</si>
  <si>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</si>
  <si>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</si>
  <si>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</si>
  <si>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</si>
  <si>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</si>
  <si>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</si>
  <si>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</si>
  <si>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</si>
  <si>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</si>
  <si>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</si>
  <si>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</si>
  <si>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</si>
  <si>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</si>
  <si>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</si>
  <si>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</si>
  <si>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</si>
  <si>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</si>
  <si>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</si>
  <si>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</si>
  <si>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</si>
  <si>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</si>
  <si>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</si>
  <si>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</si>
  <si>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</si>
  <si>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</si>
  <si>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</si>
  <si>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</si>
  <si>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</si>
  <si>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</si>
  <si>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</si>
  <si>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</si>
  <si>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</si>
  <si>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</si>
  <si>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</si>
  <si>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</si>
  <si>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</si>
  <si>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</si>
  <si>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</si>
  <si>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</si>
  <si>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</si>
  <si>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</si>
  <si>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</si>
  <si>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</si>
  <si>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</si>
  <si>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</si>
  <si>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</si>
  <si>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</si>
  <si>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</si>
  <si>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</si>
  <si>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</si>
  <si>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</si>
  <si>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</si>
  <si>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</si>
  <si>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</si>
  <si>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</si>
  <si>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</si>
  <si>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</si>
  <si>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</si>
  <si>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</si>
  <si>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</si>
  <si>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</si>
  <si>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</si>
  <si>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</si>
  <si>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</si>
  <si>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</si>
  <si>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</si>
  <si>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</si>
  <si>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</si>
  <si>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</si>
  <si>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</si>
  <si>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</si>
  <si>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</si>
  <si>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</si>
  <si>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</si>
  <si>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</si>
  <si>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</si>
  <si>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</si>
  <si>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</si>
  <si>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</si>
  <si>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</si>
  <si>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</si>
  <si>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</si>
  <si>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</si>
  <si>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</si>
  <si>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</si>
  <si>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</si>
  <si>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</si>
  <si>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</si>
  <si>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</si>
  <si>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</si>
  <si>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</si>
  <si>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</si>
  <si>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</si>
  <si>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</si>
  <si>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</si>
  <si>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</si>
  <si>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</si>
  <si>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</si>
  <si>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</si>
  <si>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</si>
  <si>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</si>
  <si>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</si>
  <si>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</si>
  <si>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</si>
  <si>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</si>
  <si>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</si>
  <si>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</si>
  <si>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</si>
  <si>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</si>
  <si>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</si>
  <si>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</si>
  <si>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</si>
  <si>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</si>
  <si>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</si>
  <si>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</si>
  <si>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</si>
  <si>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</si>
  <si>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</si>
  <si>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</si>
  <si>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</si>
  <si>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</si>
  <si>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</si>
  <si>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</si>
  <si>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</si>
  <si>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</si>
  <si>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</si>
  <si>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</si>
  <si>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</si>
  <si>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</si>
  <si>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</si>
  <si>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</si>
  <si>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</si>
  <si>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</si>
  <si>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</si>
  <si>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</si>
  <si>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</si>
  <si>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</si>
  <si>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</si>
  <si>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</si>
  <si>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</si>
  <si>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</si>
  <si>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</si>
  <si>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</si>
  <si>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</si>
  <si>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</si>
  <si>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</si>
  <si>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</si>
  <si>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</si>
  <si>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</si>
  <si>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</si>
  <si>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</si>
  <si>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</si>
  <si>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</si>
  <si>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</si>
  <si>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</si>
  <si>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</si>
  <si>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</si>
  <si>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</si>
  <si>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</si>
  <si>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</si>
  <si>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</si>
  <si>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</si>
  <si>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</si>
  <si>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</si>
  <si>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</si>
  <si>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</si>
  <si>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</si>
  <si>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</si>
  <si>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</si>
  <si>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</si>
  <si>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</si>
  <si>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</si>
  <si>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</si>
  <si>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</si>
  <si>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</si>
  <si>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</si>
  <si>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</si>
  <si>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</si>
  <si>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</si>
  <si>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</si>
  <si>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</si>
  <si>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</si>
  <si>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</si>
  <si>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</si>
  <si>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</si>
  <si>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</si>
  <si>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</si>
  <si>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</si>
  <si>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</si>
  <si>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</si>
  <si>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</si>
  <si>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</si>
  <si>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</si>
  <si>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</si>
  <si>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</si>
  <si>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</si>
  <si>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</si>
  <si>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</si>
  <si>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</si>
  <si>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</si>
  <si>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</si>
  <si>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</si>
  <si>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</si>
  <si>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</si>
  <si>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</si>
  <si>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</si>
  <si>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</si>
  <si>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</si>
  <si>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</si>
  <si>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</si>
  <si>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</si>
  <si>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</si>
  <si>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</si>
  <si>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</si>
  <si>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</si>
  <si>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</si>
  <si>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</si>
  <si>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</si>
  <si>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</si>
  <si>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</si>
  <si>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</si>
  <si>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</si>
  <si>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</si>
  <si>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</si>
  <si>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</si>
  <si>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</si>
  <si>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</si>
  <si>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</si>
  <si>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</si>
  <si>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</si>
  <si>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</si>
  <si>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</si>
  <si>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</si>
  <si>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</si>
  <si>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</si>
  <si>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</si>
  <si>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</si>
  <si>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</si>
  <si>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</si>
  <si>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</si>
  <si>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</si>
  <si>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</si>
  <si>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</si>
  <si>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</si>
  <si>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</si>
  <si>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</si>
  <si>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</si>
  <si>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</si>
  <si>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</si>
  <si>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</si>
  <si>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</si>
  <si>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</si>
  <si>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</si>
  <si>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</si>
  <si>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</si>
  <si>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</si>
  <si>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</si>
  <si>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</si>
  <si>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</si>
  <si>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</si>
  <si>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</si>
  <si>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</si>
  <si>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</si>
  <si>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</si>
  <si>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</si>
  <si>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</si>
  <si>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</si>
  <si>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</si>
  <si>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</si>
  <si>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</si>
  <si>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</si>
  <si>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</si>
  <si>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</si>
  <si>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</si>
  <si>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</si>
  <si>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</si>
  <si>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</si>
  <si>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</si>
  <si>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</si>
  <si>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</si>
  <si>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</si>
  <si>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</si>
  <si>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</si>
  <si>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</si>
  <si>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</si>
  <si>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</si>
  <si>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</si>
  <si>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</si>
  <si>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</si>
  <si>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</si>
  <si>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</si>
  <si>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</si>
  <si>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</si>
  <si>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</si>
  <si>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</si>
  <si>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</si>
  <si>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</si>
  <si>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</si>
  <si>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</si>
  <si>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</si>
  <si>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</si>
  <si>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</si>
  <si>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</si>
  <si>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</si>
  <si>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</si>
  <si>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</si>
  <si>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</si>
  <si>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</si>
  <si>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</si>
  <si>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</si>
  <si>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</si>
  <si>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</si>
  <si>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</si>
  <si>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</si>
  <si>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</si>
  <si>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</si>
  <si>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</si>
  <si>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</si>
  <si>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</si>
  <si>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</si>
  <si>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</si>
  <si>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</si>
  <si>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</si>
  <si>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</si>
  <si>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</si>
  <si>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</si>
  <si>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</si>
  <si>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</si>
  <si>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</si>
  <si>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</si>
  <si>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</si>
  <si>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</si>
  <si>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</si>
  <si>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</si>
  <si>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</si>
  <si>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</si>
  <si>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</si>
  <si>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</si>
  <si>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</si>
  <si>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</si>
  <si>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</si>
  <si>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</si>
  <si>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</si>
  <si>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</si>
  <si>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</si>
  <si>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</si>
  <si>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</si>
  <si>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</si>
  <si>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</si>
  <si>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</si>
  <si>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</si>
  <si>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</si>
  <si>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</si>
  <si>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</si>
  <si>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</si>
  <si>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</si>
  <si>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</si>
  <si>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</si>
  <si>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</si>
  <si>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</si>
  <si>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</si>
  <si>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</si>
  <si>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</si>
  <si>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</si>
  <si>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</si>
  <si>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</si>
  <si>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</si>
  <si>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</si>
  <si>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</si>
  <si>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</si>
  <si>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</si>
  <si>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</si>
  <si>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</si>
  <si>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</si>
  <si>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</si>
  <si>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</si>
  <si>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</si>
  <si>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</si>
  <si>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</si>
  <si>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</si>
  <si>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</si>
  <si>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</si>
  <si>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</si>
  <si>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</si>
  <si>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</si>
  <si>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</si>
  <si>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</si>
  <si>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</si>
  <si>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</si>
  <si>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</si>
  <si>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</si>
  <si>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</si>
  <si>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</si>
  <si>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</si>
  <si>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</si>
  <si>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</si>
  <si>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</si>
  <si>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</si>
  <si>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</si>
  <si>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</si>
  <si>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</si>
  <si>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</si>
  <si>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</si>
  <si>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</si>
  <si>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</si>
  <si>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</si>
  <si>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</si>
  <si>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</si>
  <si>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</si>
  <si>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</si>
  <si>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</si>
  <si>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</si>
  <si>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</si>
  <si>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</si>
  <si>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</si>
  <si>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</si>
  <si>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</si>
  <si>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</si>
  <si>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</si>
  <si>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</si>
  <si>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</si>
  <si>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</si>
  <si>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</si>
  <si>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</si>
  <si>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</si>
  <si>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</si>
  <si>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</si>
  <si>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</si>
  <si>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</si>
  <si>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</si>
  <si>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</si>
  <si>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</si>
  <si>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</si>
  <si>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</si>
  <si>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</si>
  <si>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</si>
  <si>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</si>
  <si>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</si>
  <si>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</si>
  <si>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</si>
  <si>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</si>
  <si>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</si>
  <si>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</si>
  <si>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</si>
  <si>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</si>
  <si>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</si>
  <si>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</si>
  <si>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</si>
  <si>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</si>
  <si>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</si>
  <si>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</si>
  <si>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</si>
  <si>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</si>
  <si>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</si>
  <si>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</si>
  <si>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</si>
  <si>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</si>
  <si>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</si>
  <si>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</si>
  <si>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</si>
  <si>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</si>
  <si>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</si>
  <si>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</si>
  <si>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</si>
  <si>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</si>
  <si>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</si>
  <si>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</si>
  <si>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</si>
  <si>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</si>
  <si>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</si>
  <si>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</si>
  <si>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</si>
  <si>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</si>
  <si>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</si>
  <si>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</si>
  <si>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</si>
  <si>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</si>
  <si>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</si>
  <si>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</si>
  <si>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</si>
  <si>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</si>
  <si>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</si>
  <si>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</si>
  <si>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</si>
  <si>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</si>
  <si>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</si>
  <si>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</si>
  <si>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</si>
  <si>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</si>
  <si>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</si>
  <si>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</si>
  <si>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</si>
  <si>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</si>
  <si>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</si>
  <si>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</si>
  <si>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</si>
  <si>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</si>
  <si>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</si>
  <si>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</si>
  <si>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</si>
  <si>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</si>
  <si>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</si>
  <si>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</si>
  <si>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</si>
  <si>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</si>
  <si>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</si>
  <si>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</si>
  <si>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</si>
  <si>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</si>
  <si>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</si>
  <si>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</si>
  <si>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</si>
  <si>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</si>
  <si>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</si>
  <si>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</si>
  <si>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</si>
  <si>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</si>
  <si>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</si>
  <si>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</si>
  <si>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</si>
  <si>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</si>
  <si>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</si>
  <si>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</si>
  <si>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</si>
  <si>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</si>
  <si>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</si>
  <si>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</si>
  <si>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</si>
  <si>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</si>
  <si>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</si>
  <si>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</si>
  <si>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</si>
  <si>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</si>
  <si>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</si>
  <si>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</si>
  <si>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</si>
  <si>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</si>
  <si>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</si>
  <si>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</si>
  <si>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</si>
  <si>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</si>
  <si>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</si>
  <si>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</si>
  <si>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</si>
  <si>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</si>
  <si>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</si>
  <si>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</si>
  <si>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</si>
  <si>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</si>
  <si>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</si>
  <si>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</si>
  <si>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</si>
  <si>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</si>
  <si>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</si>
  <si>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</si>
  <si>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</si>
  <si>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</si>
  <si>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</si>
  <si>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</si>
  <si>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</si>
  <si>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</si>
  <si>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</si>
  <si>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</si>
  <si>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</si>
  <si>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</si>
  <si>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</si>
  <si>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</si>
  <si>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</si>
  <si>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</si>
  <si>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</si>
  <si>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</si>
  <si>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</si>
  <si>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</si>
  <si>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</si>
  <si>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</si>
  <si>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</si>
  <si>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</si>
  <si>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</si>
  <si>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</si>
  <si>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</si>
  <si>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</si>
  <si>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</si>
  <si>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</si>
  <si>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</si>
  <si>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</si>
  <si>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</si>
  <si>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</si>
  <si>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</si>
  <si>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</si>
  <si>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</si>
  <si>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</si>
  <si>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</si>
  <si>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</si>
  <si>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</si>
  <si>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</si>
  <si>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</si>
  <si>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</si>
  <si>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</si>
  <si>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</si>
  <si>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</si>
  <si>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</si>
  <si>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</si>
  <si>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</si>
  <si>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</si>
  <si>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</si>
  <si>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</si>
  <si>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</si>
  <si>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</si>
  <si>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</si>
  <si>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</si>
  <si>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</si>
  <si>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</si>
  <si>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</si>
  <si>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</si>
  <si>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</si>
  <si>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</si>
  <si>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</si>
  <si>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</si>
  <si>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</si>
  <si>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</si>
  <si>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</si>
  <si>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</si>
  <si>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</si>
  <si>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</si>
  <si>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</si>
  <si>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</si>
  <si>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</si>
  <si>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</si>
  <si>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</si>
  <si>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</si>
  <si>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</si>
  <si>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</si>
  <si>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</si>
  <si>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</si>
  <si>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</si>
  <si>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</si>
  <si>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</si>
  <si>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</si>
  <si>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</si>
  <si>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</si>
  <si>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</si>
  <si>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</si>
  <si>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</si>
  <si>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</si>
  <si>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</si>
  <si>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</si>
  <si>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</si>
  <si>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</si>
  <si>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</si>
  <si>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</si>
  <si>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</si>
  <si>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</si>
  <si>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</si>
  <si>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</si>
  <si>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</si>
  <si>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</si>
  <si>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</si>
  <si>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</si>
  <si>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</si>
  <si>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</si>
  <si>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</si>
  <si>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</si>
  <si>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</si>
  <si>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</si>
  <si>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</si>
  <si>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</si>
  <si>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</si>
  <si>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</si>
  <si>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</si>
  <si>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</si>
  <si>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</si>
  <si>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</si>
  <si>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</si>
  <si>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</si>
  <si>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</si>
  <si>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</si>
  <si>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</si>
  <si>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</si>
  <si>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</si>
  <si>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</si>
  <si>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</si>
  <si>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</si>
  <si>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</si>
  <si>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</si>
  <si>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</si>
  <si>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</si>
  <si>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</si>
  <si>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</si>
  <si>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</si>
  <si>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</si>
  <si>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</si>
  <si>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</si>
  <si>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</si>
  <si>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</si>
  <si>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</si>
  <si>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</si>
  <si>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</si>
  <si>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</si>
  <si>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</si>
  <si>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</si>
  <si>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</si>
  <si>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</si>
  <si>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</si>
  <si>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</si>
  <si>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</si>
  <si>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</si>
  <si>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</si>
  <si>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</si>
  <si>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</si>
  <si>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</si>
  <si>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</si>
  <si>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</si>
  <si>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</si>
  <si>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</si>
  <si>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</si>
  <si>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</si>
  <si>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</si>
  <si>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</si>
  <si>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</si>
  <si>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</si>
  <si>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</si>
  <si>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</si>
  <si>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</si>
  <si>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</si>
  <si>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</si>
  <si>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</si>
  <si>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</si>
  <si>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</si>
  <si>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</si>
  <si>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</si>
  <si>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</si>
  <si>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</si>
  <si>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</si>
  <si>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</si>
  <si>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</si>
  <si>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</si>
  <si>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</si>
  <si>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</si>
  <si>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</si>
  <si>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</si>
  <si>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</si>
  <si>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</si>
  <si>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</si>
  <si>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</si>
  <si>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</si>
  <si>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</si>
  <si>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</si>
  <si>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</si>
  <si>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</si>
  <si>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</si>
  <si>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</si>
  <si>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</si>
  <si>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</si>
  <si>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</si>
  <si>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</si>
  <si>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</si>
  <si>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</si>
  <si>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</si>
  <si>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</si>
  <si>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</si>
  <si>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</si>
  <si>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</si>
  <si>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</si>
  <si>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</si>
  <si>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</si>
  <si>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</si>
  <si>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</si>
  <si>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</si>
  <si>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</si>
  <si>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</si>
  <si>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</si>
  <si>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</si>
  <si>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</si>
  <si>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</si>
  <si>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</si>
  <si>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</si>
  <si>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</si>
  <si>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</si>
  <si>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</si>
  <si>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</si>
  <si>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</si>
  <si>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</si>
  <si>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</si>
  <si>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</si>
  <si>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</si>
  <si>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</si>
  <si>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</si>
  <si>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</si>
  <si>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</si>
  <si>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</si>
  <si>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</si>
  <si>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</si>
  <si>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</si>
  <si>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</si>
  <si>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</si>
  <si>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</si>
  <si>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</si>
  <si>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</si>
  <si>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</si>
  <si>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</si>
  <si>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</si>
  <si>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</si>
  <si>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</si>
  <si>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</si>
  <si>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</si>
  <si>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</si>
  <si>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</si>
  <si>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</si>
  <si>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</si>
  <si>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</si>
  <si>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</si>
  <si>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</si>
  <si>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</si>
  <si>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</si>
  <si>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</si>
  <si>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</si>
  <si>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</si>
  <si>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</si>
  <si>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</si>
  <si>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</si>
  <si>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</si>
  <si>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</si>
  <si>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</si>
  <si>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</si>
  <si>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</si>
  <si>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</si>
  <si>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</si>
  <si>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</si>
  <si>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</si>
  <si>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</si>
  <si>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</si>
  <si>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</si>
  <si>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</si>
  <si>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</si>
  <si>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</si>
  <si>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</si>
  <si>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</si>
  <si>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</si>
  <si>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</si>
  <si>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</si>
  <si>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</si>
  <si>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</si>
  <si>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</si>
  <si>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</si>
  <si>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</si>
  <si>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</si>
  <si>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</si>
  <si>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</si>
  <si>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</si>
  <si>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</si>
  <si>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</si>
  <si>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</si>
  <si>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</si>
  <si>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</si>
  <si>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</si>
  <si>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</si>
  <si>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</si>
  <si>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</si>
  <si>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</si>
  <si>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</si>
  <si>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</si>
  <si>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</si>
  <si>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</si>
  <si>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</si>
  <si>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</si>
  <si>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</si>
  <si>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</si>
  <si>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</si>
  <si>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</si>
  <si>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</si>
  <si>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</si>
  <si>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</si>
  <si>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</si>
  <si>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</si>
  <si>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</si>
  <si>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</si>
  <si>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</si>
  <si>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</si>
  <si>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</si>
  <si>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</si>
  <si>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</si>
  <si>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</si>
  <si>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</si>
  <si>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</si>
  <si>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</si>
  <si>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</si>
  <si>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</si>
  <si>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</si>
  <si>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</si>
  <si>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</si>
  <si>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</si>
  <si>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</si>
  <si>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</si>
  <si>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</si>
  <si>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</si>
  <si>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</si>
  <si>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</si>
  <si>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</si>
  <si>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</si>
  <si>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</si>
  <si>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</si>
  <si>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</si>
  <si>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</si>
  <si>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</si>
  <si>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</si>
  <si>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</si>
  <si>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</si>
  <si>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</si>
  <si>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</si>
  <si>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</si>
  <si>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</si>
  <si>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</si>
  <si>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</si>
  <si>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</si>
  <si>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</si>
  <si>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</si>
  <si>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</si>
  <si>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</si>
  <si>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</si>
  <si>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</si>
  <si>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</si>
  <si>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</si>
  <si>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</si>
  <si>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</si>
  <si>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</si>
  <si>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</si>
  <si>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</si>
  <si>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</si>
  <si>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</si>
  <si>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</si>
  <si>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</si>
  <si>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</si>
  <si>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</si>
  <si>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</si>
  <si>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</si>
  <si>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</si>
  <si>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</si>
  <si>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</si>
  <si>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</si>
  <si>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</si>
  <si>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</si>
  <si>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</si>
  <si>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</si>
  <si>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</si>
  <si>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</si>
  <si>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</si>
  <si>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</si>
  <si>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</si>
  <si>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</si>
  <si>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</si>
  <si>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</si>
  <si>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</si>
  <si>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</si>
  <si>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</si>
  <si>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</si>
  <si>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</si>
  <si>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</si>
  <si>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</si>
  <si>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</si>
  <si>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</si>
  <si>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</si>
  <si>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</si>
  <si>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</si>
  <si>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</si>
  <si>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</si>
  <si>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</si>
  <si>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</si>
  <si>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</si>
  <si>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</si>
  <si>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</si>
  <si>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</si>
  <si>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</si>
  <si>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</si>
  <si>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</si>
  <si>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</si>
  <si>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</si>
  <si>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</si>
  <si>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</si>
  <si>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</si>
  <si>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</si>
  <si>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</si>
  <si>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</si>
  <si>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</si>
  <si>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</si>
  <si>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</si>
  <si>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</si>
  <si>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</si>
  <si>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</si>
  <si>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</si>
  <si>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</si>
  <si>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</si>
  <si>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</si>
  <si>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</si>
  <si>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</si>
  <si>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</si>
  <si>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</si>
  <si>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</si>
  <si>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</si>
  <si>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</si>
  <si>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</si>
  <si>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</si>
  <si>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</si>
  <si>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</si>
  <si>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</si>
  <si>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</si>
  <si>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</si>
  <si>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</si>
  <si>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</si>
  <si>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</si>
  <si>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</si>
  <si>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</si>
  <si>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</si>
  <si>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</si>
  <si>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</si>
  <si>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</si>
  <si>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</si>
  <si>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</si>
  <si>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</si>
  <si>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</si>
  <si>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</si>
  <si>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</si>
  <si>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</si>
  <si>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</si>
  <si>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</si>
  <si>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</si>
  <si>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</si>
  <si>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</si>
  <si>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</si>
  <si>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</si>
  <si>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</si>
  <si>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</si>
  <si>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</si>
  <si>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</si>
  <si>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</si>
  <si>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</si>
  <si>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</si>
  <si>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</si>
  <si>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</si>
  <si>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</si>
  <si>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</si>
  <si>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</si>
  <si>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</si>
  <si>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</si>
  <si>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</si>
  <si>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</si>
  <si>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</si>
  <si>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</si>
  <si>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</si>
  <si>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</si>
  <si>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</si>
  <si>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</si>
  <si>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</si>
  <si>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</si>
  <si>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</si>
  <si>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</si>
  <si>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</si>
  <si>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</si>
  <si>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</si>
  <si>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</si>
  <si>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</si>
  <si>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</si>
  <si>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</si>
  <si>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</si>
  <si>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</si>
  <si>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</si>
  <si>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</si>
  <si>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</si>
  <si>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</si>
  <si>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</si>
  <si>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</si>
  <si>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</si>
  <si>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</si>
  <si>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</si>
  <si>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</si>
  <si>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</si>
  <si>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</si>
  <si>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</si>
  <si>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</si>
  <si>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</si>
  <si>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</si>
  <si>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</si>
  <si>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</si>
  <si>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</si>
  <si>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</si>
  <si>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</si>
  <si>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</si>
  <si>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</si>
  <si>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</si>
  <si>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</si>
  <si>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</si>
  <si>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</si>
  <si>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</si>
  <si>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</si>
  <si>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</si>
  <si>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</si>
  <si>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</si>
  <si>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</si>
  <si>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</si>
  <si>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</si>
  <si>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</si>
  <si>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</si>
  <si>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</si>
  <si>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</si>
  <si>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</si>
  <si>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</si>
  <si>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</si>
  <si>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</si>
  <si>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</si>
  <si>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</si>
  <si>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</si>
  <si>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</si>
  <si>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</si>
  <si>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</si>
  <si>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</si>
  <si>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</si>
  <si>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</si>
  <si>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</si>
  <si>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</si>
  <si>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</si>
  <si>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</si>
  <si>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</si>
  <si>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</si>
  <si>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</si>
  <si>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</si>
  <si>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</si>
  <si>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</si>
  <si>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</si>
  <si>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</si>
  <si>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</si>
  <si>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</si>
  <si>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</si>
  <si>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</si>
  <si>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</si>
  <si>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</si>
  <si>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</si>
  <si>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</si>
  <si>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</si>
  <si>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</si>
  <si>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</si>
  <si>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</si>
  <si>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</si>
  <si>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</si>
  <si>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</si>
  <si>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</si>
  <si>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</si>
  <si>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</si>
  <si>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</si>
  <si>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</si>
  <si>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</si>
  <si>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</si>
  <si>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</si>
  <si>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</si>
  <si>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</si>
  <si>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</si>
  <si>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</si>
  <si>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</si>
  <si>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</si>
  <si>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</si>
  <si>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</si>
  <si>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</si>
  <si>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</si>
  <si>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</si>
  <si>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</si>
  <si>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</si>
  <si>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</si>
  <si>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</si>
  <si>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</si>
  <si>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</si>
  <si>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</si>
  <si>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</si>
  <si>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</si>
  <si>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</si>
  <si>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</si>
  <si>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</si>
  <si>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</si>
  <si>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</si>
  <si>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</si>
  <si>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</si>
  <si>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</si>
  <si>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</si>
  <si>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</si>
  <si>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</si>
  <si>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</si>
  <si>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</si>
  <si>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</si>
  <si>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</si>
  <si>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</si>
  <si>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</si>
  <si>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</si>
  <si>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</si>
  <si>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</si>
  <si>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</si>
  <si>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</si>
  <si>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</si>
  <si>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</si>
  <si>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</si>
  <si>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</si>
  <si>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</si>
  <si>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</si>
  <si>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</si>
  <si>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</si>
  <si>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</si>
  <si>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</si>
  <si>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</si>
  <si>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</si>
  <si>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</si>
  <si>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</si>
  <si>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</si>
  <si>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</si>
  <si>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</si>
  <si>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</si>
  <si>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</si>
  <si>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</si>
  <si>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</si>
  <si>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</si>
  <si>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</si>
  <si>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</si>
  <si>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</si>
  <si>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</si>
  <si>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</si>
  <si>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</si>
  <si>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</si>
  <si>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</si>
  <si>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</si>
  <si>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</si>
  <si>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</si>
  <si>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</si>
  <si>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</si>
  <si>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</si>
  <si>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</si>
  <si>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</si>
  <si>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</si>
  <si>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</si>
  <si>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</si>
  <si>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</si>
  <si>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</si>
  <si>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</si>
  <si>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</si>
  <si>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</si>
  <si>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</si>
  <si>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</si>
  <si>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</si>
  <si>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</si>
  <si>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</si>
  <si>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</si>
  <si>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</si>
  <si>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</si>
  <si>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</si>
  <si>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</si>
  <si>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</si>
  <si>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</si>
  <si>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</si>
  <si>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</si>
  <si>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</si>
  <si>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</si>
  <si>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</si>
  <si>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</si>
  <si>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</si>
  <si>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</si>
  <si>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</si>
  <si>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</si>
  <si>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</si>
  <si>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</si>
  <si>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</si>
  <si>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</si>
  <si>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</si>
  <si>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</si>
  <si>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</si>
  <si>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</si>
  <si>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</si>
  <si>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</si>
  <si>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</si>
  <si>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</si>
  <si>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</si>
  <si>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</si>
  <si>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</si>
  <si>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</si>
  <si>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</si>
  <si>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</si>
  <si>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</si>
  <si>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</si>
  <si>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</si>
  <si>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</si>
  <si>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</si>
  <si>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</si>
  <si>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</si>
  <si>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</si>
  <si>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</si>
  <si>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</si>
  <si>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</si>
  <si>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</si>
  <si>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</si>
  <si>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</si>
  <si>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</si>
  <si>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</si>
  <si>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</si>
  <si>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</si>
  <si>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</si>
  <si>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</si>
  <si>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</si>
  <si>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</si>
  <si>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</si>
  <si>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</si>
  <si>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</si>
  <si>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</si>
  <si>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</si>
  <si>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</si>
  <si>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</si>
  <si>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</si>
  <si>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</si>
  <si>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</si>
  <si>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</si>
  <si>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</si>
  <si>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</si>
  <si>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</si>
  <si>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</si>
  <si>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</si>
  <si>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</si>
  <si>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</si>
  <si>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</si>
  <si>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</si>
  <si>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</si>
  <si>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</si>
  <si>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</si>
  <si>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</si>
  <si>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</si>
  <si>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</si>
  <si>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</si>
  <si>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</si>
  <si>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</si>
  <si>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</si>
  <si>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</si>
  <si>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</si>
  <si>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</si>
  <si>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</si>
  <si>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</si>
  <si>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</si>
  <si>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</si>
  <si>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</si>
  <si>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</si>
  <si>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</si>
  <si>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</si>
  <si>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</si>
  <si>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</si>
  <si>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</si>
  <si>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</si>
  <si>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</si>
  <si>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</si>
  <si>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</si>
  <si>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</si>
  <si>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</si>
  <si>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</si>
  <si>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</si>
  <si>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</si>
  <si>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</si>
  <si>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</si>
  <si>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</si>
  <si>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</si>
  <si>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</si>
  <si>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</si>
  <si>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</si>
  <si>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</si>
  <si>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</si>
  <si>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</si>
  <si>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</si>
  <si>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</si>
  <si>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</si>
  <si>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</si>
  <si>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</si>
  <si>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</si>
  <si>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</si>
  <si>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</si>
  <si>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</si>
  <si>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</si>
  <si>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</si>
  <si>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</si>
  <si>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</si>
  <si>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</si>
  <si>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</si>
  <si>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</si>
  <si>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</si>
  <si>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</si>
  <si>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</si>
  <si>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</si>
  <si>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</si>
  <si>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</si>
  <si>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</si>
  <si>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</si>
  <si>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</si>
  <si>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</si>
  <si>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</si>
  <si>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</si>
  <si>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</si>
  <si>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</si>
  <si>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</si>
  <si>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</si>
  <si>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</si>
  <si>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</si>
  <si>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</si>
  <si>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</si>
  <si>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</si>
  <si>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</si>
  <si>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</si>
  <si>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</si>
  <si>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</si>
  <si>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</si>
  <si>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</si>
  <si>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</si>
  <si>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</si>
  <si>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</si>
  <si>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</si>
  <si>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</si>
  <si>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</si>
  <si>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</si>
  <si>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</si>
  <si>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</si>
  <si>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</si>
  <si>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</si>
  <si>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</si>
  <si>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</si>
  <si>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</si>
  <si>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</si>
  <si>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</si>
  <si>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</si>
  <si>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</si>
  <si>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</si>
  <si>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</si>
  <si>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</si>
  <si>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</si>
  <si>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</si>
  <si>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</si>
  <si>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</si>
  <si>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</si>
  <si>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</si>
  <si>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</si>
  <si>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</si>
  <si>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</si>
  <si>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</si>
  <si>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</si>
  <si>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</si>
  <si>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</si>
  <si>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</si>
  <si>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</si>
  <si>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</si>
  <si>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</si>
  <si>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</si>
  <si>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</si>
  <si>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</si>
  <si>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</si>
  <si>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</si>
  <si>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</si>
  <si>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</si>
  <si>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</si>
  <si>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</si>
  <si>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</si>
  <si>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</si>
  <si>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</si>
  <si>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</si>
  <si>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</si>
  <si>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</si>
  <si>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</si>
  <si>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</si>
  <si>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</si>
  <si>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</si>
  <si>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</si>
  <si>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</si>
  <si>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</si>
  <si>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</si>
  <si>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</si>
  <si>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</si>
  <si>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</si>
  <si>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</si>
  <si>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</si>
  <si>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</si>
  <si>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</si>
  <si>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</si>
  <si>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</si>
  <si>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</si>
  <si>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</si>
  <si>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</si>
  <si>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</si>
  <si>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</si>
  <si>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</si>
  <si>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</si>
  <si>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</si>
  <si>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</si>
  <si>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</si>
  <si>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</si>
  <si>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</si>
  <si>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</si>
  <si>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</si>
  <si>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</si>
  <si>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</si>
  <si>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</si>
  <si>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</si>
  <si>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</si>
  <si>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</si>
  <si>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</si>
  <si>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</si>
  <si>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</si>
  <si>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</si>
  <si>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</si>
  <si>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</si>
  <si>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</si>
  <si>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</si>
  <si>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</si>
  <si>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</si>
  <si>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</si>
  <si>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</si>
  <si>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</si>
  <si>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</si>
  <si>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</si>
  <si>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</si>
  <si>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</si>
  <si>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</si>
  <si>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</si>
  <si>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</si>
  <si>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</si>
  <si>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</si>
  <si>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</si>
  <si>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</si>
  <si>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</si>
  <si>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</si>
  <si>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</si>
  <si>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</si>
  <si>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</si>
  <si>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</si>
  <si>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</si>
  <si>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</si>
  <si>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</si>
  <si>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</si>
  <si>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</si>
  <si>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</si>
  <si>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</si>
  <si>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</si>
  <si>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</si>
  <si>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</si>
  <si>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</si>
  <si>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</si>
  <si>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</si>
  <si>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</si>
  <si>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</si>
  <si>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</si>
  <si>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</si>
  <si>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</si>
  <si>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</si>
  <si>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</si>
  <si>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</si>
  <si>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</si>
  <si>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</si>
  <si>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</si>
  <si>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</si>
  <si>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</si>
  <si>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</si>
  <si>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</si>
  <si>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</si>
  <si>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</si>
  <si>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</si>
  <si>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</si>
  <si>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</si>
  <si>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</si>
  <si>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</si>
  <si>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</si>
  <si>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</si>
  <si>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</si>
  <si>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</si>
  <si>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</si>
  <si>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</si>
  <si>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</si>
  <si>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</si>
  <si>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</si>
  <si>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</si>
  <si>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</si>
  <si>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</si>
  <si>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</si>
  <si>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</si>
  <si>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</si>
  <si>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</si>
  <si>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</si>
  <si>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</si>
  <si>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</si>
  <si>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</si>
  <si>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</si>
  <si>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</si>
  <si>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</si>
  <si>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</si>
  <si>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</si>
  <si>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</si>
  <si>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</si>
  <si>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</si>
  <si>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</si>
  <si>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</si>
  <si>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</si>
  <si>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</si>
  <si>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</si>
  <si>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</si>
  <si>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</si>
  <si>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</si>
  <si>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</si>
  <si>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</si>
  <si>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</si>
  <si>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</si>
  <si>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</si>
  <si>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</si>
  <si>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</si>
  <si>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</si>
  <si>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</si>
  <si>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</si>
  <si>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</si>
  <si>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</si>
  <si>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</si>
  <si>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</si>
  <si>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</si>
  <si>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</si>
  <si>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</si>
  <si>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</si>
  <si>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</si>
  <si>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</si>
  <si>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</si>
  <si>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</si>
  <si>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</si>
  <si>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</si>
  <si>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</si>
  <si>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</si>
  <si>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</si>
  <si>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</si>
  <si>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</si>
  <si>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</si>
  <si>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</si>
  <si>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</si>
  <si>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</si>
  <si>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</si>
  <si>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</si>
  <si>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</si>
  <si>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</si>
  <si>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</si>
  <si>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</si>
  <si>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</si>
  <si>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</si>
  <si>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</si>
  <si>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</si>
  <si>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</si>
  <si>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</si>
  <si>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</si>
  <si>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</si>
  <si>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</si>
  <si>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</si>
  <si>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</si>
  <si>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</si>
  <si>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</si>
  <si>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</si>
  <si>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</si>
  <si>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</si>
  <si>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</si>
  <si>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</si>
  <si>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</si>
  <si>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</si>
  <si>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</si>
  <si>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</si>
  <si>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</si>
  <si>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</si>
  <si>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</si>
  <si>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</si>
  <si>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</si>
  <si>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</si>
  <si>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</si>
  <si>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</si>
  <si>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</si>
  <si>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</si>
  <si>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</si>
  <si>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</si>
  <si>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</si>
  <si>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</si>
  <si>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</si>
  <si>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</si>
  <si>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</si>
  <si>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</si>
  <si>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</si>
  <si>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</si>
  <si>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</si>
  <si>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</si>
  <si>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</si>
  <si>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</si>
  <si>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</si>
  <si>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</si>
  <si>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</si>
  <si>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</si>
  <si>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</si>
  <si>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</si>
  <si>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</si>
  <si>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</si>
  <si>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</si>
  <si>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</si>
  <si>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</si>
  <si>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</si>
  <si>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</si>
  <si>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</si>
  <si>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</si>
  <si>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</si>
  <si>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</si>
  <si>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</si>
  <si>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</si>
  <si>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</si>
  <si>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</si>
  <si>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</si>
  <si>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</si>
  <si>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</si>
  <si>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</si>
  <si>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</si>
  <si>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</si>
  <si>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</si>
  <si>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</si>
  <si>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</si>
  <si>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</si>
  <si>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</si>
  <si>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</si>
  <si>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</si>
  <si>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</si>
  <si>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</si>
  <si>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</si>
  <si>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</si>
  <si>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</si>
  <si>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</si>
  <si>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</si>
  <si>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</si>
  <si>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</si>
  <si>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</si>
  <si>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</si>
  <si>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</si>
  <si>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</si>
  <si>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</si>
  <si>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</si>
  <si>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</si>
  <si>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</si>
  <si>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</si>
  <si>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</si>
  <si>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</si>
  <si>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</si>
  <si>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</si>
  <si>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</si>
  <si>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</si>
  <si>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</si>
  <si>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</si>
  <si>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</si>
  <si>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</si>
  <si>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</si>
  <si>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</si>
  <si>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</si>
  <si>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</si>
  <si>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</si>
  <si>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</si>
  <si>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</si>
  <si>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</si>
  <si>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</si>
  <si>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</si>
  <si>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</si>
  <si>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</si>
  <si>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</si>
  <si>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</si>
  <si>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</si>
  <si>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</si>
  <si>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</si>
  <si>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</si>
  <si>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</si>
  <si>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</si>
  <si>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</si>
  <si>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</si>
  <si>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</si>
  <si>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</si>
  <si>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</si>
  <si>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</si>
  <si>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</si>
  <si>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</si>
  <si>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</si>
  <si>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</si>
  <si>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</si>
  <si>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</si>
  <si>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</si>
  <si>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</si>
  <si>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</si>
  <si>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</si>
  <si>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</si>
  <si>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</si>
  <si>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</si>
  <si>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</si>
  <si>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</si>
  <si>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</si>
  <si>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</si>
  <si>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</si>
  <si>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</si>
  <si>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</si>
  <si>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</si>
  <si>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</si>
  <si>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</si>
  <si>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</si>
  <si>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</si>
  <si>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</si>
  <si>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</si>
  <si>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</si>
  <si>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</si>
  <si>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</si>
  <si>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</si>
  <si>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</si>
  <si>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</si>
  <si>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</si>
  <si>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</si>
  <si>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</si>
  <si>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</si>
  <si>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</si>
  <si>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</si>
  <si>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</si>
  <si>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</si>
  <si>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</si>
  <si>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</si>
  <si>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</si>
  <si>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</si>
  <si>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</si>
  <si>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</si>
  <si>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</si>
  <si>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</si>
  <si>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</si>
  <si>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</si>
  <si>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</si>
  <si>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</si>
  <si>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</si>
  <si>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</si>
  <si>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</si>
  <si>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</si>
  <si>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</si>
  <si>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</si>
  <si>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</si>
  <si>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</si>
  <si>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</si>
  <si>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</si>
  <si>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</si>
  <si>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</si>
  <si>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</si>
  <si>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</si>
  <si>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</si>
  <si>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</si>
  <si>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</si>
  <si>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</si>
  <si>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</si>
  <si>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</si>
  <si>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</si>
  <si>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</si>
  <si>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</si>
  <si>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</si>
  <si>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</si>
  <si>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</si>
  <si>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</si>
  <si>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</si>
  <si>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</si>
  <si>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</si>
  <si>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</si>
  <si>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</si>
  <si>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</si>
  <si>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</si>
  <si>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</si>
  <si>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</si>
  <si>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</si>
  <si>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</si>
  <si>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</si>
  <si>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</si>
  <si>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</si>
  <si>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</si>
  <si>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</si>
  <si>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</si>
  <si>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</si>
  <si>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</si>
  <si>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</si>
  <si>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</si>
  <si>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</si>
  <si>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</si>
  <si>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</si>
  <si>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</si>
  <si>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</si>
  <si>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</si>
  <si>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</si>
  <si>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</si>
  <si>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</si>
  <si>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</si>
  <si>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</si>
  <si>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</si>
  <si>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</si>
  <si>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</si>
  <si>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</si>
  <si>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</si>
  <si>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</si>
  <si>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</si>
  <si>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</si>
  <si>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</si>
  <si>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</si>
  <si>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</si>
  <si>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</si>
  <si>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</si>
  <si>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</si>
  <si>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</si>
  <si>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</si>
  <si>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</si>
  <si>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</si>
  <si>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</si>
  <si>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</si>
  <si>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</si>
  <si>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</si>
  <si>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</si>
  <si>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</si>
  <si>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</si>
  <si>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</si>
  <si>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</si>
  <si>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</si>
  <si>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</si>
  <si>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</si>
  <si>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</si>
  <si>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</si>
  <si>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</si>
  <si>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</si>
  <si>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</si>
  <si>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</si>
  <si>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</si>
  <si>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</si>
  <si>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</si>
  <si>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</si>
  <si>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</si>
  <si>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</si>
  <si>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</si>
  <si>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</si>
  <si>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</si>
  <si>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</si>
  <si>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</si>
  <si>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</si>
  <si>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</si>
  <si>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</si>
  <si>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</si>
  <si>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</si>
  <si>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</si>
  <si>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</si>
  <si>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</si>
  <si>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</si>
  <si>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</si>
  <si>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</si>
  <si>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</si>
  <si>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</si>
  <si>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</si>
  <si>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</si>
  <si>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</si>
  <si>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</si>
  <si>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</si>
  <si>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</si>
  <si>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</si>
  <si>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</si>
  <si>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</si>
  <si>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</si>
  <si>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</si>
  <si>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</si>
  <si>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</si>
  <si>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</si>
  <si>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</si>
  <si>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</si>
  <si>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</si>
  <si>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</si>
  <si>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</si>
  <si>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</si>
  <si>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</si>
  <si>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</si>
  <si>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</si>
  <si>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</si>
  <si>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</si>
  <si>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</si>
  <si>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</si>
  <si>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</si>
  <si>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</si>
  <si>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</si>
  <si>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</si>
  <si>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</si>
  <si>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</si>
  <si>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</si>
  <si>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</si>
  <si>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</si>
  <si>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</si>
  <si>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</si>
  <si>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</si>
  <si>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</si>
  <si>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</si>
  <si>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</si>
  <si>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</si>
  <si>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</si>
  <si>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</si>
  <si>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</si>
  <si>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</si>
  <si>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</si>
  <si>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</si>
  <si>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</si>
  <si>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</si>
  <si>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</si>
  <si>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</si>
  <si>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</si>
  <si>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</si>
  <si>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</si>
  <si>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</si>
  <si>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</si>
  <si>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</si>
  <si>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</si>
  <si>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</si>
  <si>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</si>
  <si>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</si>
  <si>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</si>
  <si>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</si>
  <si>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</si>
  <si>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</si>
  <si>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</si>
  <si>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</si>
  <si>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</si>
  <si>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</si>
  <si>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</si>
  <si>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</si>
  <si>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</si>
  <si>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</si>
  <si>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</si>
  <si>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</si>
  <si>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</si>
  <si>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</si>
  <si>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</si>
  <si>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</si>
  <si>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</si>
  <si>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</si>
  <si>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</si>
  <si>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</si>
  <si>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</si>
  <si>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</si>
  <si>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</si>
  <si>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</si>
  <si>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</si>
  <si>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</si>
  <si>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</si>
  <si>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</si>
  <si>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</si>
  <si>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</si>
  <si>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</si>
  <si>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</si>
  <si>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</si>
  <si>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</si>
  <si>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</si>
  <si>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</si>
  <si>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</si>
  <si>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</si>
  <si>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</si>
  <si>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</si>
  <si>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</si>
  <si>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</si>
  <si>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</si>
  <si>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</si>
  <si>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</si>
  <si>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</si>
  <si>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</si>
  <si>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</si>
  <si>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</si>
  <si>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</si>
  <si>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</si>
  <si>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</si>
  <si>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</si>
  <si>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</si>
  <si>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</si>
  <si>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</si>
  <si>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</si>
  <si>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</si>
  <si>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</si>
  <si>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</si>
  <si>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</si>
  <si>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</si>
  <si>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</si>
  <si>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</si>
  <si>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</si>
  <si>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</si>
  <si>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</si>
  <si>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</si>
  <si>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</si>
  <si>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</si>
  <si>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</si>
  <si>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</si>
  <si>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</si>
  <si>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</si>
  <si>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</si>
  <si>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</si>
  <si>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</si>
  <si>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</si>
  <si>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</si>
  <si>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</si>
  <si>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</si>
  <si>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</si>
  <si>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</si>
  <si>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</si>
  <si>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</si>
  <si>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</si>
  <si>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</si>
  <si>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</si>
  <si>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</si>
  <si>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</si>
  <si>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</si>
  <si>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</si>
  <si>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</si>
  <si>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</si>
  <si>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</si>
  <si>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</si>
  <si>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</si>
  <si>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</si>
  <si>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</si>
  <si>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</si>
  <si>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</si>
  <si>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</si>
  <si>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</si>
  <si>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</si>
  <si>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</si>
  <si>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</si>
  <si>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</si>
  <si>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</si>
  <si>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</si>
  <si>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</si>
  <si>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</si>
  <si>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</si>
  <si>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</si>
  <si>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</si>
  <si>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</si>
  <si>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</si>
  <si>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</si>
  <si>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</si>
  <si>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</si>
  <si>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</si>
  <si>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</si>
  <si>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</si>
  <si>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</si>
  <si>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</si>
  <si>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</si>
  <si>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</si>
  <si>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</si>
  <si>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</si>
  <si>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</si>
  <si>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</si>
  <si>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</si>
  <si>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</si>
  <si>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</si>
  <si>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</si>
  <si>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</si>
  <si>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</si>
  <si>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</si>
  <si>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</si>
  <si>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</si>
  <si>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</si>
  <si>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</si>
  <si>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</si>
  <si>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</si>
  <si>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</si>
  <si>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</si>
  <si>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</si>
  <si>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</si>
  <si>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</si>
  <si>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</si>
  <si>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</si>
  <si>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</si>
  <si>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</si>
  <si>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</si>
  <si>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</si>
  <si>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</si>
  <si>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</si>
  <si>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</si>
  <si>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</si>
  <si>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</si>
  <si>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</si>
  <si>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</si>
  <si>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</si>
  <si>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</si>
  <si>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</si>
  <si>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</si>
  <si>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</si>
  <si>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</si>
  <si>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</si>
  <si>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</si>
  <si>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</si>
  <si>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</si>
  <si>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</si>
  <si>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</si>
  <si>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</si>
  <si>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</si>
  <si>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</si>
  <si>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</si>
  <si>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</si>
  <si>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</si>
  <si>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</si>
  <si>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</si>
  <si>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</si>
  <si>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</si>
  <si>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</si>
  <si>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</si>
  <si>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</si>
  <si>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</si>
  <si>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</si>
  <si>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</si>
  <si>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</si>
  <si>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</si>
  <si>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</si>
  <si>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</si>
  <si>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</si>
  <si>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</si>
  <si>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</si>
  <si>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</si>
  <si>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</si>
  <si>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</si>
  <si>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</si>
  <si>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</si>
  <si>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</si>
  <si>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</si>
  <si>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</si>
  <si>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</si>
  <si>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</si>
  <si>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</si>
  <si>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</si>
  <si>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</si>
  <si>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</si>
  <si>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</si>
  <si>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</si>
  <si>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</si>
  <si>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</si>
  <si>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</si>
  <si>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</si>
  <si>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</si>
  <si>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</si>
  <si>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</si>
  <si>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</si>
  <si>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</si>
  <si>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</si>
  <si>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</si>
  <si>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</si>
  <si>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</si>
  <si>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</si>
  <si>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</si>
  <si>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</si>
  <si>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</si>
  <si>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</si>
  <si>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</si>
  <si>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</si>
  <si>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</si>
  <si>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</si>
  <si>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</si>
  <si>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</si>
  <si>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</si>
  <si>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</si>
  <si>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</si>
  <si>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</si>
  <si>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</si>
  <si>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</si>
  <si>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</si>
  <si>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</si>
  <si>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</si>
  <si>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</si>
  <si>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</si>
  <si>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</si>
  <si>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</si>
  <si>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</si>
  <si>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</si>
  <si>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</si>
  <si>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</si>
  <si>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</si>
  <si>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</si>
  <si>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</si>
  <si>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</si>
  <si>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</si>
  <si>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</si>
  <si>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</si>
  <si>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</si>
  <si>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</si>
  <si>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</si>
  <si>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</si>
  <si>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</si>
  <si>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</si>
  <si>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</si>
  <si>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</si>
  <si>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</si>
  <si>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</si>
  <si>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</si>
  <si>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</si>
  <si>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</si>
  <si>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</si>
  <si>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</si>
  <si>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</si>
  <si>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</si>
  <si>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</si>
  <si>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</si>
  <si>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</si>
  <si>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</si>
  <si>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</si>
  <si>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</si>
  <si>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</si>
  <si>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</si>
  <si>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</si>
  <si>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</si>
  <si>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</si>
  <si>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</si>
  <si>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</si>
  <si>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</si>
  <si>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</si>
  <si>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</si>
  <si>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</si>
  <si>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</si>
  <si>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</si>
  <si>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</si>
  <si>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</si>
  <si>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</si>
  <si>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</si>
  <si>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</si>
  <si>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</si>
  <si>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</si>
  <si>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</si>
  <si>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</si>
  <si>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</si>
  <si>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</si>
  <si>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</si>
  <si>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</si>
  <si>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</si>
  <si>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</si>
  <si>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</si>
  <si>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</si>
  <si>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</si>
  <si>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</si>
  <si>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</si>
  <si>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</si>
  <si>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</si>
  <si>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</si>
  <si>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</si>
  <si>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</si>
  <si>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</si>
  <si>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</si>
  <si>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</si>
  <si>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</si>
  <si>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</si>
  <si>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</si>
  <si>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</si>
  <si>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</si>
  <si>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</si>
  <si>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</si>
  <si>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</si>
  <si>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</si>
  <si>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</si>
  <si>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</si>
  <si>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</si>
  <si>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</si>
  <si>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</si>
  <si>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</si>
  <si>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</si>
  <si>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</si>
  <si>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</si>
  <si>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</si>
  <si>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</si>
  <si>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</si>
  <si>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</si>
  <si>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</si>
  <si>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</si>
  <si>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</si>
  <si>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</si>
  <si>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</si>
  <si>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</si>
  <si>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</si>
  <si>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</si>
  <si>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</si>
  <si>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</si>
  <si>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</si>
  <si>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</si>
  <si>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</si>
  <si>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</si>
  <si>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</si>
  <si>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</si>
  <si>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</si>
  <si>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</si>
  <si>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</si>
  <si>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</si>
  <si>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</si>
  <si>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</si>
  <si>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</si>
  <si>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</si>
  <si>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</si>
  <si>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</si>
  <si>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</si>
  <si>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</si>
  <si>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</si>
  <si>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</si>
  <si>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</si>
  <si>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</si>
  <si>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</si>
  <si>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</si>
  <si>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</si>
  <si>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</si>
  <si>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</si>
  <si>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</si>
  <si>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</si>
  <si>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</si>
  <si>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</si>
  <si>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</si>
  <si>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</si>
  <si>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</si>
  <si>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</si>
  <si>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</si>
  <si>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</si>
  <si>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</si>
  <si>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</si>
  <si>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</si>
  <si>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</si>
  <si>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</si>
  <si>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</si>
  <si>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</si>
  <si>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</si>
  <si>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</si>
  <si>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</si>
  <si>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</si>
  <si>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</si>
  <si>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</si>
  <si>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</si>
  <si>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</si>
  <si>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</si>
  <si>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</si>
  <si>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</si>
  <si>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</si>
  <si>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</si>
  <si>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</si>
  <si>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</si>
  <si>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</si>
  <si>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</si>
  <si>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</si>
  <si>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</si>
  <si>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</si>
  <si>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</si>
  <si>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</si>
  <si>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</si>
  <si>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</si>
  <si>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</si>
  <si>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</si>
  <si>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</si>
  <si>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</si>
  <si>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</si>
  <si>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</si>
  <si>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</si>
  <si>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</si>
  <si>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</si>
  <si>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</si>
  <si>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</si>
  <si>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</si>
  <si>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</si>
  <si>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</si>
  <si>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</si>
  <si>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</si>
  <si>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</si>
  <si>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</si>
  <si>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</si>
  <si>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</si>
  <si>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</si>
  <si>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</si>
  <si>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</si>
  <si>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</si>
  <si>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</si>
  <si>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</si>
  <si>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</si>
  <si>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</si>
  <si>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</si>
  <si>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</si>
  <si>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</si>
  <si>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</si>
  <si>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</si>
  <si>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</si>
  <si>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</si>
  <si>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</si>
  <si>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</si>
  <si>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</si>
  <si>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</si>
  <si>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</si>
  <si>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</si>
  <si>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</si>
  <si>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</si>
  <si>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</si>
  <si>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</si>
  <si>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</si>
  <si>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</si>
  <si>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</si>
  <si>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</si>
  <si>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</si>
  <si>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</si>
  <si>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</si>
  <si>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</si>
  <si>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</si>
  <si>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</si>
  <si>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</si>
  <si>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</si>
  <si>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</si>
  <si>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</si>
  <si>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</si>
  <si>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</si>
  <si>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</si>
  <si>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</si>
  <si>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</si>
  <si>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</si>
  <si>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</si>
  <si>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</si>
  <si>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</si>
  <si>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</si>
  <si>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</si>
  <si>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</si>
  <si>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</si>
  <si>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</si>
  <si>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</si>
  <si>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</si>
  <si>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</si>
  <si>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</si>
  <si>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</si>
  <si>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</si>
  <si>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</si>
  <si>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</si>
  <si>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</si>
  <si>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</si>
  <si>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</si>
  <si>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</si>
  <si>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</si>
  <si>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</si>
  <si>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</si>
  <si>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</si>
  <si>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</si>
  <si>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</si>
  <si>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</si>
  <si>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</si>
  <si>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</si>
  <si>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</si>
  <si>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</si>
  <si>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</si>
  <si>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</si>
  <si>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</si>
  <si>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</si>
  <si>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</si>
  <si>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</si>
  <si>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</si>
  <si>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</si>
  <si>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</si>
  <si>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</si>
  <si>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</si>
  <si>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</si>
  <si>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</si>
  <si>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</si>
  <si>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</si>
  <si>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</si>
  <si>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</si>
  <si>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</si>
  <si>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</si>
  <si>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</si>
  <si>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</si>
  <si>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</si>
  <si>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</si>
  <si>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</si>
  <si>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</si>
  <si>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</si>
  <si>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</si>
  <si>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</si>
  <si>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</si>
  <si>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</si>
  <si>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</si>
  <si>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</si>
  <si>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</si>
  <si>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</si>
  <si>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</si>
  <si>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</si>
  <si>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</si>
  <si>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</si>
  <si>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</si>
  <si>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</si>
  <si>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</si>
  <si>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</si>
  <si>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</si>
  <si>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</si>
  <si>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</si>
  <si>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</si>
  <si>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</si>
  <si>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</si>
  <si>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</si>
  <si>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</si>
  <si>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</si>
  <si>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</si>
  <si>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</si>
  <si>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</si>
  <si>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</si>
  <si>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</si>
  <si>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</si>
  <si>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</si>
  <si>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</si>
  <si>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</si>
  <si>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</si>
  <si>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</si>
  <si>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</si>
  <si>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</si>
  <si>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</si>
  <si>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</si>
  <si>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</si>
  <si>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</si>
  <si>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</si>
  <si>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</si>
  <si>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</si>
  <si>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</si>
  <si>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</si>
  <si>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</si>
  <si>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</si>
  <si>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</si>
  <si>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</si>
  <si>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</si>
  <si>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</si>
  <si>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</si>
  <si>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</si>
  <si>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</si>
  <si>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</si>
  <si>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</si>
  <si>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</si>
  <si>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</si>
  <si>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</si>
  <si>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</si>
  <si>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</si>
  <si>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</si>
  <si>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</si>
  <si>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</si>
  <si>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</si>
  <si>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</si>
  <si>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</si>
  <si>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</si>
  <si>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</si>
  <si>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</si>
  <si>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</si>
  <si>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</si>
  <si>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</si>
  <si>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</si>
  <si>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</si>
  <si>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</si>
  <si>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</si>
  <si>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</si>
  <si>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</si>
  <si>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</si>
  <si>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</si>
  <si>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</si>
  <si>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</si>
  <si>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</si>
  <si>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</si>
  <si>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</si>
  <si>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</si>
  <si>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</si>
  <si>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</si>
  <si>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</si>
  <si>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</si>
  <si>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</si>
  <si>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</si>
  <si>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</si>
  <si>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</si>
  <si>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</si>
  <si>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</si>
  <si>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</si>
  <si>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</si>
  <si>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</si>
  <si>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</si>
  <si>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</si>
  <si>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</si>
  <si>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</si>
  <si>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</si>
  <si>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</si>
  <si>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</si>
  <si>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</si>
  <si>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</si>
  <si>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</si>
  <si>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</si>
  <si>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</si>
  <si>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</si>
  <si>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</si>
  <si>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</si>
  <si>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</si>
  <si>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</si>
  <si>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</si>
  <si>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</si>
  <si>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</si>
  <si>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</si>
  <si>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</si>
  <si>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</si>
  <si>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</si>
  <si>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</si>
  <si>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</si>
  <si>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</si>
  <si>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</si>
  <si>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</si>
  <si>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</si>
  <si>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</si>
  <si>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</si>
  <si>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</si>
  <si>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</si>
  <si>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</si>
  <si>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</si>
  <si>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</si>
  <si>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</si>
  <si>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</si>
  <si>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</si>
  <si>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</si>
  <si>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</si>
  <si>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</si>
  <si>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</si>
  <si>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</si>
  <si>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</si>
  <si>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</si>
  <si>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</si>
  <si>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</si>
  <si>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</si>
  <si>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</si>
  <si>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</si>
  <si>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</si>
  <si>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</si>
  <si>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</si>
  <si>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</si>
  <si>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</si>
  <si>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</si>
  <si>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</si>
  <si>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</si>
  <si>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</si>
  <si>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</si>
  <si>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</si>
  <si>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</si>
  <si>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</si>
  <si>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</si>
  <si>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</si>
  <si>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</si>
  <si>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</si>
  <si>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</si>
  <si>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</si>
  <si>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</si>
  <si>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</si>
  <si>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</si>
  <si>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</si>
  <si>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</si>
  <si>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</si>
  <si>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</si>
  <si>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</si>
  <si>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</si>
  <si>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</si>
  <si>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</si>
  <si>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</si>
  <si>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</si>
  <si>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</si>
  <si>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</si>
  <si>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</si>
  <si>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</si>
  <si>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</si>
  <si>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</si>
  <si>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</si>
  <si>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</si>
  <si>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</si>
  <si>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</si>
  <si>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</si>
  <si>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</si>
  <si>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</si>
  <si>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</si>
  <si>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</si>
  <si>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</si>
  <si>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</si>
  <si>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</si>
  <si>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</si>
  <si>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</si>
  <si>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</si>
  <si>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</si>
  <si>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</si>
  <si>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</si>
  <si>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</si>
  <si>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</si>
  <si>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</si>
  <si>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</si>
  <si>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</si>
  <si>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</si>
  <si>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</si>
  <si>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</si>
  <si>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</si>
  <si>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</si>
  <si>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</si>
  <si>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</si>
  <si>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</si>
  <si>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</si>
  <si>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</si>
  <si>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</si>
  <si>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</si>
  <si>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</si>
  <si>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</si>
  <si>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</si>
  <si>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</si>
  <si>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</si>
  <si>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</si>
  <si>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</si>
  <si>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</si>
  <si>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</si>
  <si>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</si>
  <si>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</si>
  <si>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</si>
  <si>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</si>
  <si>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</si>
  <si>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</si>
  <si>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</si>
  <si>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</si>
  <si>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</si>
  <si>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</si>
  <si>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</si>
  <si>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</si>
  <si>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</si>
  <si>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</si>
  <si>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</si>
  <si>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</si>
  <si>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</si>
  <si>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</si>
  <si>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</si>
  <si>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</si>
  <si>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</si>
  <si>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</si>
  <si>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</si>
  <si>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</si>
  <si>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</si>
  <si>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</si>
  <si>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</si>
  <si>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</si>
  <si>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</si>
  <si>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</si>
  <si>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</si>
  <si>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</si>
  <si>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</si>
  <si>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</si>
  <si>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</si>
  <si>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</si>
  <si>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</si>
  <si>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</si>
  <si>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</si>
  <si>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</si>
  <si>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</si>
  <si>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</si>
  <si>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</si>
  <si>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</si>
  <si>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</si>
  <si>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</si>
  <si>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</si>
  <si>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</si>
  <si>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</si>
  <si>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</si>
  <si>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</si>
  <si>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</si>
  <si>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</si>
  <si>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</si>
  <si>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</si>
  <si>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</si>
  <si>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</si>
  <si>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</si>
  <si>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</si>
  <si>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</si>
  <si>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</si>
  <si>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</si>
  <si>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</si>
  <si>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</si>
  <si>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</si>
  <si>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</si>
  <si>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</si>
  <si>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</si>
  <si>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</si>
  <si>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</si>
  <si>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</si>
  <si>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</si>
  <si>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</si>
  <si>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</si>
  <si>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</si>
  <si>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</si>
  <si>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</si>
  <si>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</si>
  <si>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</si>
  <si>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</si>
  <si>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</si>
  <si>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</si>
  <si>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</si>
  <si>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</si>
  <si>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</si>
  <si>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</si>
  <si>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</si>
  <si>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</si>
  <si>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</si>
  <si>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</si>
  <si>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</si>
  <si>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</si>
  <si>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</si>
  <si>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</si>
  <si>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</si>
  <si>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</si>
  <si>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</si>
  <si>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</si>
  <si>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</si>
  <si>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</si>
  <si>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</si>
  <si>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</si>
  <si>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</si>
  <si>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</si>
  <si>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</si>
  <si>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</si>
  <si>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</si>
  <si>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</si>
  <si>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</si>
  <si>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</si>
  <si>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</si>
  <si>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</si>
  <si>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</si>
  <si>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</si>
  <si>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</si>
  <si>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</si>
  <si>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</si>
  <si>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</si>
  <si>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</si>
  <si>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</si>
  <si>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</si>
  <si>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</si>
  <si>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</si>
  <si>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</si>
  <si>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</si>
  <si>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</si>
  <si>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</si>
  <si>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</si>
  <si>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</si>
  <si>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</si>
  <si>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</si>
  <si>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</si>
  <si>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</si>
  <si>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</si>
  <si>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</si>
  <si>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</si>
  <si>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</si>
  <si>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</si>
  <si>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</si>
  <si>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</si>
  <si>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</si>
  <si>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</si>
  <si>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</si>
  <si>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</si>
  <si>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</si>
  <si>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</si>
  <si>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</si>
  <si>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</si>
  <si>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</si>
  <si>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</si>
  <si>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</si>
  <si>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</si>
  <si>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</si>
  <si>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</si>
  <si>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</si>
  <si>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</si>
  <si>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</si>
  <si>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</si>
  <si>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</si>
  <si>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</si>
  <si>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</si>
  <si>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</si>
  <si>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</si>
  <si>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</si>
  <si>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</si>
  <si>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</si>
  <si>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</si>
  <si>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</si>
  <si>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</si>
  <si>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</si>
  <si>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</si>
  <si>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</si>
  <si>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</si>
  <si>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</si>
  <si>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</si>
  <si>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</si>
  <si>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</si>
  <si>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</si>
  <si>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</si>
  <si>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</si>
  <si>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</si>
  <si>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</si>
  <si>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</si>
  <si>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</si>
  <si>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</si>
  <si>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</si>
  <si>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</si>
  <si>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</si>
  <si>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</si>
  <si>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</si>
  <si>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</si>
  <si>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</si>
  <si>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</si>
  <si>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</si>
  <si>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</si>
  <si>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</si>
  <si>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</si>
  <si>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</si>
  <si>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</si>
  <si>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</si>
  <si>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</si>
  <si>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</si>
  <si>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</si>
  <si>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</si>
  <si>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</si>
  <si>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</si>
  <si>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</si>
  <si>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</si>
  <si>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</si>
  <si>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</si>
  <si>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</si>
  <si>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</si>
  <si>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</si>
  <si>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</si>
  <si>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</si>
  <si>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</si>
  <si>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</si>
  <si>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</si>
  <si>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</si>
  <si>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</si>
  <si>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</si>
  <si>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</si>
  <si>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</si>
  <si>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</si>
  <si>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</si>
  <si>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</si>
  <si>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</si>
  <si>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</si>
  <si>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</si>
  <si>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</si>
  <si>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</si>
  <si>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</si>
  <si>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</si>
  <si>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</si>
  <si>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</si>
  <si>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</si>
  <si>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</si>
  <si>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</si>
  <si>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</si>
  <si>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</si>
  <si>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</si>
  <si>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</si>
  <si>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</si>
  <si>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</si>
  <si>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</si>
  <si>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</si>
  <si>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</si>
  <si>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</si>
  <si>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</si>
  <si>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</si>
  <si>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</si>
  <si>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</si>
  <si>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</si>
  <si>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</si>
  <si>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</si>
  <si>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</si>
  <si>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</si>
  <si>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</si>
  <si>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</si>
  <si>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</si>
  <si>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</si>
  <si>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</si>
  <si>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</si>
  <si>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</si>
  <si>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</si>
  <si>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</si>
  <si>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</si>
  <si>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</si>
  <si>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</si>
  <si>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</si>
  <si>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</si>
  <si>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</si>
  <si>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</si>
  <si>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</si>
  <si>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</si>
  <si>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</si>
  <si>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</si>
  <si>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</si>
  <si>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</si>
  <si>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</si>
  <si>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</si>
  <si>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</si>
  <si>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</si>
  <si>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</si>
  <si>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</si>
  <si>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</si>
  <si>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</si>
  <si>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</si>
  <si>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</si>
  <si>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</si>
  <si>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</si>
  <si>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</si>
  <si>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</si>
  <si>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</si>
  <si>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</si>
  <si>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</si>
  <si>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</si>
  <si>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</si>
  <si>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</si>
  <si>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</si>
  <si>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</si>
  <si>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</si>
  <si>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</si>
  <si>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</si>
  <si>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</si>
  <si>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</si>
  <si>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</si>
  <si>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</si>
  <si>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</si>
  <si>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</si>
  <si>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</si>
  <si>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</si>
  <si>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</si>
  <si>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</si>
  <si>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</si>
  <si>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</si>
  <si>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</si>
  <si>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</si>
  <si>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</si>
  <si>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</si>
  <si>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</si>
  <si>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</si>
  <si>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</si>
  <si>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</si>
  <si>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</si>
  <si>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</si>
  <si>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</si>
  <si>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</si>
  <si>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</si>
  <si>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</si>
  <si>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</si>
  <si>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</si>
  <si>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</si>
  <si>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</si>
  <si>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</si>
  <si>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</si>
  <si>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</si>
  <si>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</si>
  <si>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</si>
  <si>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</si>
  <si>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</si>
  <si>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</si>
  <si>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</si>
  <si>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</si>
  <si>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</si>
  <si>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</si>
  <si>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</si>
  <si>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</si>
  <si>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</si>
  <si>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</si>
  <si>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</si>
  <si>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</si>
  <si>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</si>
  <si>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</si>
  <si>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</si>
  <si>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</si>
  <si>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</si>
  <si>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</si>
  <si>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</si>
  <si>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</si>
  <si>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</si>
  <si>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</si>
  <si>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</si>
  <si>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</si>
  <si>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</si>
  <si>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</si>
  <si>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</si>
  <si>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</si>
  <si>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</si>
  <si>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</si>
  <si>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</si>
  <si>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</si>
  <si>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</si>
  <si>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</si>
  <si>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</si>
  <si>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</si>
  <si>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</si>
  <si>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</si>
  <si>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</si>
  <si>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</si>
  <si>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</si>
  <si>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</si>
  <si>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</si>
  <si>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</si>
  <si>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</si>
  <si>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</si>
  <si>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</si>
  <si>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</si>
  <si>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</si>
  <si>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</si>
  <si>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</si>
  <si>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</si>
  <si>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</si>
  <si>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</si>
  <si>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</si>
  <si>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</si>
  <si>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</si>
  <si>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</si>
  <si>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</si>
  <si>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</si>
  <si>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</si>
  <si>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</si>
  <si>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</si>
  <si>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</si>
  <si>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</si>
  <si>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</si>
  <si>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</si>
  <si>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</si>
  <si>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</si>
  <si>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</si>
  <si>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</si>
  <si>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</si>
  <si>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</si>
  <si>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</si>
  <si>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</si>
  <si>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</si>
  <si>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</si>
  <si>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</si>
  <si>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</si>
  <si>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</si>
  <si>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</si>
  <si>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</si>
  <si>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</si>
  <si>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</si>
  <si>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</si>
  <si>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</si>
  <si>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</si>
  <si>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</si>
  <si>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</si>
  <si>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</si>
  <si>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</si>
  <si>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</si>
  <si>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</si>
  <si>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</si>
  <si>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</si>
  <si>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</si>
  <si>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</si>
  <si>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</si>
  <si>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</si>
  <si>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</si>
  <si>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</si>
  <si>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</si>
  <si>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</si>
  <si>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</si>
  <si>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</si>
  <si>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</si>
  <si>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</si>
  <si>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</si>
  <si>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</si>
  <si>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</si>
  <si>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</si>
  <si>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</si>
  <si>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</si>
  <si>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</si>
  <si>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</si>
  <si>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</si>
  <si>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</si>
  <si>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</si>
  <si>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</si>
  <si>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</si>
  <si>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</si>
  <si>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</si>
  <si>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</si>
  <si>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</si>
  <si>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</si>
  <si>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</si>
  <si>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</si>
  <si>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</si>
  <si>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</si>
  <si>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</si>
  <si>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</si>
  <si>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</si>
  <si>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</si>
  <si>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</si>
  <si>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</si>
  <si>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</si>
  <si>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</si>
  <si>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</si>
  <si>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</si>
  <si>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</si>
  <si>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</si>
  <si>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</si>
  <si>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</si>
  <si>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</si>
  <si>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</si>
  <si>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</si>
  <si>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</si>
  <si>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</si>
  <si>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</si>
  <si>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</si>
  <si>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</si>
  <si>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</si>
  <si>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</si>
  <si>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</si>
  <si>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</si>
  <si>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</si>
  <si>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</si>
  <si>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</si>
  <si>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</si>
  <si>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</si>
  <si>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</si>
  <si>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</si>
  <si>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</si>
  <si>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</si>
  <si>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</si>
  <si>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</si>
  <si>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</si>
  <si>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</si>
  <si>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</si>
  <si>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</si>
  <si>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</si>
  <si>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</si>
  <si>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</si>
  <si>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</si>
  <si>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</si>
  <si>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</si>
  <si>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</si>
  <si>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</si>
  <si>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</si>
  <si>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</si>
  <si>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</si>
  <si>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</si>
  <si>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</si>
  <si>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</si>
  <si>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</si>
  <si>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</si>
  <si>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</si>
  <si>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</si>
  <si>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</si>
  <si>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</si>
  <si>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</si>
  <si>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</si>
  <si>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</si>
  <si>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</si>
  <si>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</si>
  <si>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</si>
  <si>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</si>
  <si>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</si>
  <si>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</si>
  <si>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</si>
  <si>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</si>
  <si>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</si>
  <si>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</si>
  <si>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</si>
  <si>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</si>
  <si>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</si>
  <si>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</si>
  <si>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</si>
  <si>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</si>
  <si>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</si>
  <si>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</si>
  <si>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</si>
  <si>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</si>
  <si>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</si>
  <si>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</si>
  <si>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</si>
  <si>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</si>
  <si>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</si>
  <si>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</si>
  <si>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</si>
  <si>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</si>
  <si>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</si>
  <si>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</si>
  <si>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</si>
  <si>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</si>
  <si>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</si>
  <si>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</si>
  <si>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</si>
  <si>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</si>
  <si>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</si>
  <si>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</si>
  <si>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</si>
  <si>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</si>
  <si>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</si>
  <si>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</si>
  <si>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</si>
  <si>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</si>
  <si>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</si>
  <si>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</si>
  <si>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</si>
  <si>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</si>
  <si>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</si>
  <si>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</si>
  <si>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</si>
  <si>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</si>
  <si>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</si>
  <si>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</si>
  <si>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</si>
  <si>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</si>
  <si>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</si>
  <si>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</si>
  <si>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</si>
  <si>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</si>
  <si>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</si>
  <si>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</si>
  <si>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</si>
  <si>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</si>
  <si>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</si>
  <si>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</si>
  <si>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</si>
  <si>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</si>
  <si>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</si>
  <si>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</si>
  <si>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</si>
  <si>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</si>
  <si>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</si>
  <si>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</si>
  <si>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</si>
  <si>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</si>
  <si>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</si>
  <si>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</si>
  <si>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</si>
  <si>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</si>
  <si>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</si>
  <si>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</si>
  <si>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</si>
  <si>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</si>
  <si>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</si>
  <si>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</si>
  <si>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</si>
  <si>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</si>
  <si>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</si>
  <si>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</si>
  <si>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</si>
  <si>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</si>
  <si>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</si>
  <si>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</si>
  <si>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</si>
  <si>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</si>
  <si>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</si>
  <si>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</si>
  <si>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</si>
  <si>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</si>
  <si>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</si>
  <si>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</si>
  <si>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</si>
  <si>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</si>
  <si>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</si>
  <si>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</si>
  <si>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</si>
  <si>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</si>
  <si>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</si>
  <si>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</si>
  <si>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</si>
  <si>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</si>
  <si>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</si>
  <si>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</si>
  <si>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</si>
  <si>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</si>
  <si>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</si>
  <si>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</si>
  <si>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</si>
  <si>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</si>
  <si>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</si>
  <si>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</si>
  <si>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</si>
  <si>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</si>
  <si>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</si>
  <si>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</si>
  <si>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</si>
  <si>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</si>
  <si>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</si>
  <si>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</si>
  <si>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</si>
  <si>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</si>
  <si>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</si>
  <si>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</si>
  <si>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</si>
  <si>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</si>
  <si>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</si>
  <si>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</si>
  <si>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</si>
  <si>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</si>
  <si>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</si>
  <si>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</si>
  <si>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</si>
  <si>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</si>
  <si>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</si>
  <si>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</si>
  <si>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</si>
  <si>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</si>
  <si>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</si>
  <si>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</si>
  <si>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</si>
  <si>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</si>
  <si>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</si>
  <si>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</si>
  <si>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</si>
  <si>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</si>
  <si>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</si>
  <si>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</si>
  <si>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</si>
  <si>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</si>
  <si>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</si>
  <si>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</si>
  <si>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</si>
  <si>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</si>
  <si>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</si>
  <si>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</si>
  <si>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</si>
  <si>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</si>
  <si>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</si>
  <si>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</si>
  <si>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</si>
  <si>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</si>
  <si>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</si>
  <si>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</si>
  <si>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</si>
  <si>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</si>
  <si>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</si>
  <si>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</si>
  <si>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</si>
  <si>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</si>
  <si>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</si>
  <si>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</si>
  <si>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</si>
  <si>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</si>
  <si>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</si>
  <si>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</si>
  <si>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</si>
  <si>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</si>
  <si>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</si>
  <si>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</si>
  <si>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</si>
  <si>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</si>
  <si>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</si>
  <si>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</si>
  <si>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</si>
  <si>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</si>
  <si>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</si>
  <si>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</si>
  <si>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</si>
  <si>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</si>
  <si>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</si>
  <si>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</si>
  <si>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</si>
  <si>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</si>
  <si>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</si>
  <si>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</si>
  <si>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</si>
  <si>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</si>
  <si>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</si>
  <si>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</si>
  <si>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</si>
  <si>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</si>
  <si>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</si>
  <si>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</si>
  <si>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</si>
  <si>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</si>
  <si>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</si>
  <si>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</si>
  <si>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</si>
  <si>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</si>
  <si>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</si>
  <si>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</si>
  <si>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</si>
  <si>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</si>
  <si>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</si>
  <si>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</si>
  <si>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</si>
  <si>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</si>
  <si>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</si>
  <si>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</si>
  <si>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</si>
  <si>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</si>
  <si>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</si>
  <si>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</si>
  <si>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</si>
  <si>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</si>
  <si>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</si>
  <si>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</si>
  <si>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</si>
  <si>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</si>
  <si>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</si>
  <si>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</si>
  <si>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</si>
  <si>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</si>
  <si>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</si>
  <si>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</si>
  <si>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</si>
  <si>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</si>
  <si>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</si>
  <si>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</si>
  <si>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</si>
  <si>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</si>
  <si>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</si>
  <si>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</si>
  <si>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</si>
  <si>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</si>
  <si>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</si>
  <si>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</si>
  <si>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</si>
  <si>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</si>
  <si>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</si>
  <si>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</si>
  <si>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</si>
  <si>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</si>
  <si>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</si>
  <si>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</si>
  <si>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</si>
  <si>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</si>
  <si>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</si>
  <si>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</si>
  <si>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</si>
  <si>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</si>
  <si>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</si>
  <si>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</si>
  <si>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</si>
  <si>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</si>
  <si>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</si>
  <si>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</si>
  <si>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</si>
  <si>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</si>
  <si>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</si>
  <si>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</si>
  <si>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</si>
  <si>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</si>
  <si>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</si>
  <si>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</si>
  <si>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</si>
  <si>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</si>
  <si>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</si>
  <si>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</si>
  <si>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</si>
  <si>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</si>
  <si>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</si>
  <si>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</si>
  <si>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</si>
  <si>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</si>
  <si>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</si>
  <si>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</si>
  <si>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</si>
  <si>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</si>
  <si>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</si>
  <si>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</si>
  <si>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</si>
  <si>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</si>
  <si>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</si>
  <si>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</si>
  <si>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</si>
  <si>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</si>
  <si>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</si>
  <si>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</si>
  <si>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</si>
  <si>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</si>
  <si>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</si>
  <si>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</si>
  <si>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</si>
  <si>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</si>
  <si>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</si>
  <si>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</si>
  <si>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</si>
  <si>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</si>
  <si>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</si>
  <si>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</si>
  <si>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</si>
  <si>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</si>
  <si>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</si>
  <si>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</si>
  <si>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</si>
  <si>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</si>
  <si>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</si>
  <si>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</si>
  <si>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</si>
  <si>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</si>
  <si>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</si>
  <si>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</si>
  <si>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</si>
  <si>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</si>
  <si>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</si>
  <si>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</si>
  <si>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</si>
  <si>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</si>
  <si>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</si>
  <si>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</si>
  <si>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</si>
  <si>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</si>
  <si>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</si>
  <si>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</si>
  <si>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</si>
  <si>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</si>
  <si>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</si>
  <si>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</si>
  <si>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</si>
  <si>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</si>
  <si>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</si>
  <si>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</si>
  <si>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</si>
  <si>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</si>
  <si>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</si>
  <si>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</si>
  <si>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</si>
  <si>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</si>
  <si>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</si>
  <si>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</si>
  <si>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</si>
  <si>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</si>
  <si>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</si>
  <si>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</si>
  <si>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</si>
  <si>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</si>
  <si>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</si>
  <si>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</si>
  <si>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</si>
  <si>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</si>
  <si>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</si>
  <si>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</si>
  <si>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</si>
  <si>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</si>
  <si>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</si>
  <si>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</si>
  <si>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</si>
  <si>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</si>
  <si>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</si>
  <si>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</si>
  <si>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</si>
  <si>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</si>
  <si>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</si>
  <si>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</si>
  <si>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</si>
  <si>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</si>
  <si>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</si>
  <si>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</si>
  <si>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</si>
  <si>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</si>
  <si>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</si>
  <si>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</si>
  <si>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</si>
  <si>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</si>
  <si>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</si>
  <si>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</si>
  <si>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</si>
  <si>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</si>
  <si>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</si>
  <si>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</si>
  <si>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</si>
  <si>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</si>
  <si>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</si>
  <si>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</si>
  <si>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</si>
  <si>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</si>
  <si>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</si>
  <si>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</si>
  <si>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</si>
  <si>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</si>
  <si>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</si>
  <si>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</si>
  <si>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</si>
  <si>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</si>
  <si>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</si>
  <si>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</si>
  <si>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</si>
  <si>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</si>
  <si>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</si>
  <si>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</si>
  <si>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</si>
  <si>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</si>
  <si>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</si>
  <si>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</si>
  <si>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</si>
  <si>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</si>
  <si>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</si>
  <si>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</si>
  <si>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</si>
  <si>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</si>
  <si>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</si>
  <si>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</si>
  <si>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</si>
  <si>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</si>
  <si>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</si>
  <si>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</si>
  <si>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</si>
  <si>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</si>
  <si>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</si>
  <si>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</si>
  <si>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</si>
  <si>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</si>
  <si>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</si>
  <si>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</si>
  <si>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</si>
  <si>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</si>
  <si>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</si>
  <si>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</si>
  <si>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</si>
  <si>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</si>
  <si>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</si>
  <si>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</si>
  <si>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</si>
  <si>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</si>
  <si>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</si>
  <si>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</si>
  <si>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</si>
  <si>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</si>
  <si>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</si>
  <si>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</si>
  <si>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</si>
  <si>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</si>
  <si>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</si>
  <si>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</si>
  <si>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</si>
  <si>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</si>
  <si>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</si>
  <si>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</si>
  <si>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</si>
  <si>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</si>
  <si>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</si>
  <si>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</si>
  <si>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</si>
  <si>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</si>
  <si>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</si>
  <si>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</si>
  <si>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</si>
  <si>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</si>
  <si>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</si>
  <si>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</si>
  <si>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</si>
  <si>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</si>
  <si>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</si>
  <si>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</si>
  <si>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</si>
  <si>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</si>
  <si>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</si>
  <si>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</si>
  <si>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</si>
  <si>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</si>
  <si>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</si>
  <si>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</si>
  <si>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</si>
  <si>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</si>
  <si>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</si>
  <si>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</si>
  <si>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</si>
  <si>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</si>
  <si>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</si>
  <si>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</si>
  <si>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</si>
  <si>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</si>
  <si>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</si>
  <si>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</si>
  <si>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</si>
  <si>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</si>
  <si>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</si>
  <si>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</si>
  <si>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</si>
  <si>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</si>
  <si>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</si>
  <si>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</si>
  <si>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</si>
  <si>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</si>
  <si>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</si>
  <si>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</si>
  <si>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</si>
  <si>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</si>
  <si>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</si>
  <si>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</si>
  <si>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</si>
  <si>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</si>
  <si>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</si>
  <si>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</si>
  <si>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</si>
  <si>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</si>
  <si>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</si>
  <si>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</si>
  <si>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</si>
  <si>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</si>
  <si>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</si>
  <si>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</si>
  <si>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</si>
  <si>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</si>
  <si>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</si>
  <si>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</si>
  <si>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</si>
  <si>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</si>
  <si>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</si>
  <si>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</si>
  <si>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</si>
  <si>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</si>
  <si>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</si>
  <si>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</si>
  <si>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</si>
  <si>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</si>
  <si>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</si>
  <si>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</si>
  <si>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</si>
  <si>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</si>
  <si>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</si>
  <si>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</si>
  <si>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</si>
  <si>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</si>
  <si>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</si>
  <si>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</si>
  <si>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</si>
  <si>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</si>
  <si>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</si>
  <si>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</si>
  <si>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</si>
  <si>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</si>
  <si>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</si>
  <si>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</si>
  <si>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</si>
  <si>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</si>
  <si>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</si>
  <si>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</si>
  <si>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</si>
  <si>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</si>
  <si>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</si>
  <si>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</si>
  <si>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</si>
  <si>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</si>
  <si>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</si>
  <si>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</si>
  <si>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</si>
  <si>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</si>
  <si>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</si>
  <si>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</si>
  <si>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</si>
  <si>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</si>
  <si>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</si>
  <si>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</si>
  <si>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</si>
  <si>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</si>
  <si>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</si>
  <si>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</si>
  <si>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</si>
  <si>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</si>
  <si>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</si>
  <si>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</si>
  <si>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</si>
  <si>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</si>
  <si>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</si>
  <si>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</si>
  <si>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</si>
  <si>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</si>
  <si>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</si>
  <si>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</si>
  <si>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</si>
  <si>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</si>
  <si>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</si>
  <si>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</si>
  <si>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</si>
  <si>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</si>
  <si>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</si>
  <si>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</si>
  <si>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</si>
  <si>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</si>
  <si>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</si>
  <si>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</si>
  <si>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</si>
  <si>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</si>
  <si>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</si>
  <si>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</si>
  <si>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</si>
  <si>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</si>
  <si>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</si>
  <si>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</si>
  <si>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</si>
  <si>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</si>
  <si>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</si>
  <si>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</si>
  <si>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</si>
  <si>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</si>
  <si>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</si>
  <si>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</si>
  <si>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</si>
  <si>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</si>
  <si>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</si>
  <si>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</si>
  <si>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</si>
  <si>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</si>
  <si>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</si>
  <si>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</si>
  <si>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</si>
  <si>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</si>
  <si>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</si>
  <si>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</si>
  <si>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</si>
  <si>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</si>
  <si>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</si>
  <si>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</si>
  <si>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</si>
  <si>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</si>
  <si>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</si>
  <si>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</si>
  <si>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</si>
  <si>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</si>
  <si>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</si>
  <si>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</si>
  <si>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</si>
  <si>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</si>
  <si>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</si>
  <si>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</si>
  <si>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</si>
  <si>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</si>
  <si>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</si>
  <si>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</si>
  <si>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</si>
  <si>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</si>
  <si>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</si>
  <si>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</si>
  <si>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</si>
  <si>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</si>
  <si>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</si>
  <si>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</si>
  <si>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</si>
  <si>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</si>
  <si>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</si>
  <si>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</si>
  <si>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</si>
  <si>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</si>
  <si>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</si>
  <si>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</si>
  <si>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</si>
  <si>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</si>
  <si>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</si>
  <si>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</si>
  <si>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</si>
  <si>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</si>
  <si>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</si>
  <si>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</si>
  <si>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</si>
  <si>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</si>
  <si>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</si>
  <si>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</si>
  <si>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</si>
  <si>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</si>
  <si>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</si>
  <si>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</si>
  <si>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</si>
  <si>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</si>
  <si>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</si>
  <si>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</si>
  <si>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</si>
  <si>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</si>
  <si>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</si>
  <si>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</si>
  <si>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</si>
  <si>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</si>
  <si>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</si>
  <si>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</si>
  <si>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</si>
  <si>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</si>
  <si>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</si>
  <si>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</si>
  <si>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</si>
  <si>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</si>
  <si>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</si>
  <si>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</si>
  <si>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</si>
  <si>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</si>
  <si>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</si>
  <si>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</si>
  <si>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</si>
  <si>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</si>
  <si>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</si>
  <si>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</si>
  <si>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</si>
  <si>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</si>
  <si>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</si>
  <si>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</si>
  <si>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</si>
  <si>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</si>
  <si>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</si>
  <si>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</si>
  <si>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</si>
  <si>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</si>
  <si>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</si>
  <si>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</si>
  <si>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</si>
  <si>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</si>
  <si>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</si>
  <si>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</si>
  <si>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</si>
  <si>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</si>
  <si>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</si>
  <si>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</si>
  <si>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</si>
  <si>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</si>
  <si>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</si>
  <si>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</si>
  <si>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</si>
  <si>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</si>
  <si>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</si>
  <si>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</si>
  <si>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</si>
  <si>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</si>
  <si>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</si>
  <si>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</si>
  <si>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</si>
  <si>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</si>
  <si>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</si>
  <si>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</si>
  <si>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</si>
  <si>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</si>
  <si>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</si>
  <si>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</si>
  <si>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</si>
  <si>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</si>
  <si>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</si>
  <si>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</si>
  <si>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</si>
  <si>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</si>
  <si>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</si>
  <si>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</si>
  <si>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</si>
  <si>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</si>
  <si>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</si>
  <si>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</si>
  <si>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</si>
  <si>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</si>
  <si>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</si>
  <si>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</si>
  <si>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</si>
  <si>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</si>
  <si>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</si>
  <si>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</si>
  <si>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</si>
  <si>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</si>
  <si>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</si>
  <si>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</si>
  <si>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</si>
  <si>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</si>
  <si>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</si>
  <si>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</si>
  <si>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</si>
  <si>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</si>
  <si>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</si>
  <si>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</si>
  <si>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</si>
  <si>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</si>
  <si>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</si>
  <si>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</si>
  <si>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</si>
  <si>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</si>
  <si>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</si>
  <si>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</si>
  <si>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</si>
  <si>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</si>
  <si>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</si>
  <si>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</si>
  <si>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</si>
  <si>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</si>
  <si>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</si>
  <si>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</si>
  <si>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</si>
  <si>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</si>
  <si>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</si>
  <si>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</si>
  <si>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</si>
  <si>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</si>
  <si>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</si>
  <si>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</si>
  <si>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</si>
  <si>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</si>
  <si>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</si>
  <si>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</si>
  <si>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</si>
  <si>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</si>
  <si>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</si>
  <si>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</si>
  <si>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</si>
  <si>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</si>
  <si>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</si>
  <si>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</si>
  <si>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</si>
  <si>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</si>
  <si>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</si>
  <si>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</si>
  <si>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</si>
  <si>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</si>
  <si>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</si>
  <si>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</si>
  <si>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</si>
  <si>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</si>
  <si>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</si>
  <si>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</si>
  <si>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</si>
  <si>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</si>
  <si>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</si>
  <si>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</si>
  <si>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</si>
  <si>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</si>
  <si>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</si>
  <si>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</si>
  <si>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</si>
  <si>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</si>
  <si>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</si>
  <si>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</si>
  <si>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</si>
  <si>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</si>
  <si>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</si>
  <si>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</si>
  <si>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</si>
  <si>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</si>
  <si>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</si>
  <si>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</si>
  <si>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</si>
  <si>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</si>
  <si>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</si>
  <si>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</si>
  <si>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</si>
  <si>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</si>
  <si>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</si>
  <si>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</si>
  <si>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</si>
  <si>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</si>
  <si>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</si>
  <si>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</si>
  <si>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</si>
  <si>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</si>
  <si>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</si>
  <si>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</si>
  <si>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</si>
  <si>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</si>
  <si>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</si>
  <si>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</si>
  <si>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</si>
  <si>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</si>
  <si>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</si>
  <si>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</si>
  <si>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</si>
  <si>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</si>
  <si>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</si>
  <si>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</si>
  <si>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</si>
  <si>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</si>
  <si>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</si>
  <si>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</si>
  <si>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</si>
  <si>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</si>
  <si>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</si>
  <si>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</si>
  <si>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</si>
  <si>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</si>
  <si>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</si>
  <si>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</si>
  <si>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</si>
  <si>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</si>
  <si>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</si>
  <si>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</si>
  <si>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</si>
  <si>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</si>
  <si>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</si>
  <si>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</si>
  <si>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</si>
  <si>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</si>
  <si>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</si>
  <si>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</si>
  <si>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</si>
  <si>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</si>
  <si>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</si>
  <si>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</si>
  <si>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</si>
  <si>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</si>
  <si>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</si>
  <si>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</si>
  <si>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</si>
  <si>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</si>
  <si>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</si>
  <si>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</si>
  <si>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</si>
  <si>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</si>
  <si>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</si>
  <si>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</si>
  <si>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</si>
  <si>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</si>
  <si>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</si>
  <si>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</si>
  <si>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</si>
  <si>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</si>
  <si>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</si>
  <si>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</si>
  <si>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</si>
  <si>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</si>
  <si>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</si>
  <si>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</si>
  <si>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</si>
  <si>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</si>
  <si>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</si>
  <si>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</si>
  <si>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</si>
  <si>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</si>
  <si>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</si>
  <si>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</si>
  <si>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</si>
  <si>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</si>
  <si>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</si>
  <si>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</si>
  <si>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</si>
  <si>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</si>
  <si>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</si>
  <si>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</si>
  <si>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</si>
  <si>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</si>
  <si>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</si>
  <si>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</si>
  <si>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</si>
  <si>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</si>
  <si>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</si>
  <si>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</si>
  <si>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</si>
  <si>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</si>
  <si>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</si>
  <si>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</si>
  <si>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</si>
  <si>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</si>
  <si>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</si>
  <si>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</si>
  <si>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</si>
  <si>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</si>
  <si>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</si>
  <si>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</si>
  <si>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</si>
  <si>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</si>
  <si>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</si>
  <si>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</si>
  <si>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</si>
  <si>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</si>
  <si>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</si>
  <si>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</si>
  <si>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</si>
  <si>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</si>
  <si>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</si>
  <si>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</si>
  <si>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</si>
  <si>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</si>
  <si>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</si>
  <si>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</si>
  <si>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</si>
  <si>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</si>
  <si>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</si>
  <si>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</si>
  <si>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</si>
  <si>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</si>
  <si>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</si>
  <si>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</si>
  <si>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</si>
  <si>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</si>
  <si>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</si>
  <si>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</si>
  <si>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</si>
  <si>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</si>
  <si>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</si>
  <si>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</si>
  <si>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</si>
  <si>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</si>
  <si>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</si>
  <si>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</si>
  <si>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</si>
  <si>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</si>
  <si>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</si>
  <si>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</si>
  <si>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</si>
  <si>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</si>
  <si>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</si>
  <si>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</si>
  <si>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</si>
  <si>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</si>
  <si>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</si>
  <si>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</si>
  <si>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</si>
  <si>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</si>
  <si>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</si>
  <si>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</si>
  <si>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</si>
  <si>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</si>
  <si>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</si>
  <si>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</si>
  <si>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</si>
  <si>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</si>
  <si>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</si>
  <si>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</si>
  <si>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</si>
  <si>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</si>
  <si>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</si>
  <si>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</si>
  <si>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</si>
  <si>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</si>
  <si>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</si>
  <si>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</si>
  <si>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</si>
  <si>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</si>
  <si>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</si>
  <si>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</si>
  <si>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</si>
  <si>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</si>
  <si>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</si>
  <si>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</si>
  <si>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</si>
  <si>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</si>
  <si>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</si>
  <si>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</si>
  <si>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</si>
  <si>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</si>
  <si>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</si>
  <si>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</si>
  <si>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</si>
  <si>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</si>
  <si>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</si>
  <si>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</si>
  <si>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</si>
  <si>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</si>
  <si>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</si>
  <si>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</si>
  <si>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</si>
  <si>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</si>
  <si>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</si>
  <si>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</si>
  <si>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</si>
  <si>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</si>
  <si>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</si>
  <si>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</si>
  <si>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</si>
  <si>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</si>
  <si>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</si>
  <si>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</si>
  <si>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</si>
  <si>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</si>
  <si>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</si>
  <si>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</si>
  <si>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</si>
  <si>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</si>
  <si>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</si>
  <si>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</si>
  <si>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</si>
  <si>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</si>
  <si>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</si>
  <si>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</si>
  <si>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</si>
  <si>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</si>
  <si>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</si>
  <si>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</si>
  <si>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</si>
  <si>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</si>
  <si>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</si>
  <si>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</si>
  <si>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</si>
  <si>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</si>
  <si>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</si>
  <si>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</si>
  <si>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</si>
  <si>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</si>
  <si>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</si>
  <si>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</si>
  <si>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</si>
  <si>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</si>
  <si>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</si>
  <si>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</si>
  <si>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</si>
  <si>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</si>
  <si>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</si>
  <si>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</si>
  <si>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</si>
  <si>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</si>
  <si>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</si>
  <si>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</si>
  <si>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</si>
  <si>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</si>
  <si>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</si>
  <si>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</si>
  <si>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</si>
  <si>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</si>
  <si>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</si>
  <si>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</si>
  <si>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</si>
  <si>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</si>
  <si>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</si>
  <si>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</si>
  <si>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</si>
  <si>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</si>
  <si>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</si>
  <si>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</si>
  <si>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</si>
  <si>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</si>
  <si>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</si>
  <si>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</si>
  <si>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</si>
  <si>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</si>
  <si>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</si>
  <si>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</si>
  <si>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</si>
  <si>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</si>
  <si>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</si>
  <si>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</si>
  <si>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</si>
  <si>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</si>
  <si>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</si>
  <si>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</si>
  <si>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</si>
  <si>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</si>
  <si>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</si>
  <si>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</si>
  <si>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</si>
  <si>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</si>
  <si>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</si>
  <si>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</si>
  <si>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</si>
  <si>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</si>
  <si>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</si>
  <si>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</si>
  <si>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</si>
  <si>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</si>
  <si>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</si>
  <si>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</si>
  <si>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</si>
  <si>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</si>
  <si>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</si>
  <si>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</si>
  <si>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</si>
  <si>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</si>
  <si>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</si>
  <si>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</si>
  <si>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</si>
  <si>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</si>
  <si>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</si>
  <si>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</si>
  <si>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</si>
  <si>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</si>
  <si>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</si>
  <si>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</si>
  <si>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</si>
  <si>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</si>
  <si>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</si>
  <si>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</si>
  <si>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</si>
  <si>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</si>
  <si>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</si>
  <si>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</si>
  <si>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</si>
  <si>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</si>
  <si>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</si>
  <si>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</si>
  <si>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</si>
  <si>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</si>
  <si>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</si>
  <si>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</si>
  <si>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</si>
  <si>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</si>
  <si>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</si>
  <si>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</si>
  <si>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</si>
  <si>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</si>
  <si>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</si>
  <si>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</si>
  <si>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</si>
  <si>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</si>
  <si>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</si>
  <si>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</si>
  <si>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</si>
  <si>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</si>
  <si>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</si>
  <si>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</si>
  <si>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</si>
  <si>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</si>
  <si>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</si>
  <si>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</si>
  <si>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</si>
  <si>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</si>
  <si>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</si>
  <si>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</si>
  <si>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</si>
  <si>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</si>
  <si>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</si>
  <si>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</si>
  <si>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</si>
  <si>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</si>
  <si>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</si>
  <si>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</si>
  <si>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</si>
  <si>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</si>
  <si>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</si>
  <si>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</si>
  <si>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</si>
  <si>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</si>
  <si>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</si>
  <si>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</si>
  <si>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</si>
  <si>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</si>
  <si>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</si>
  <si>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</si>
  <si>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</si>
  <si>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</si>
  <si>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</si>
  <si>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</si>
  <si>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</si>
  <si>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</si>
  <si>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</si>
  <si>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</si>
  <si>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</si>
  <si>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</si>
  <si>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</si>
  <si>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</si>
  <si>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</si>
  <si>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</si>
  <si>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</si>
  <si>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</si>
  <si>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</si>
  <si>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</si>
  <si>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</si>
  <si>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</si>
  <si>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</si>
  <si>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</si>
  <si>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</si>
  <si>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</si>
  <si>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</si>
  <si>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</si>
  <si>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</si>
  <si>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</si>
  <si>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</si>
  <si>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</si>
  <si>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</si>
  <si>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</si>
  <si>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</si>
  <si>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</si>
  <si>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</si>
  <si>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</si>
  <si>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</si>
  <si>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</si>
  <si>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</si>
  <si>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</si>
  <si>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</si>
  <si>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</si>
  <si>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</si>
  <si>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</si>
  <si>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</si>
  <si>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</si>
  <si>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</si>
  <si>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</si>
  <si>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</si>
  <si>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</si>
  <si>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</si>
  <si>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</si>
  <si>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</si>
  <si>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</si>
  <si>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</si>
  <si>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</si>
  <si>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</si>
  <si>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</si>
  <si>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</si>
  <si>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</si>
  <si>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</si>
  <si>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</si>
  <si>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</si>
  <si>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</si>
  <si>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</si>
  <si>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</si>
  <si>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</si>
  <si>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</si>
  <si>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</si>
  <si>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</si>
  <si>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</si>
  <si>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</si>
  <si>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</si>
  <si>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</si>
  <si>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</si>
  <si>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</si>
  <si>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</si>
  <si>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</si>
  <si>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</si>
  <si>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</si>
  <si>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</si>
  <si>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</si>
  <si>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</si>
  <si>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</si>
  <si>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</si>
  <si>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</si>
  <si>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</si>
  <si>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</si>
  <si>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</si>
  <si>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</si>
  <si>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</si>
  <si>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</si>
  <si>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</si>
  <si>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</si>
  <si>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</si>
  <si>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</si>
  <si>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</si>
  <si>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</si>
  <si>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</si>
  <si>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</si>
  <si>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</si>
  <si>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</si>
  <si>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</si>
  <si>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</si>
  <si>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</si>
  <si>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</si>
  <si>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</si>
  <si>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</si>
  <si>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</si>
  <si>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</si>
  <si>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</si>
  <si>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</si>
  <si>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</si>
  <si>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</si>
  <si>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</si>
  <si>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</si>
  <si>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</si>
  <si>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</si>
  <si>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</si>
  <si>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</si>
  <si>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</si>
  <si>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</si>
  <si>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</si>
  <si>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</si>
  <si>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</si>
  <si>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</si>
  <si>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</si>
  <si>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</si>
  <si>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</si>
  <si>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</si>
  <si>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</si>
  <si>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</si>
  <si>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</si>
  <si>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</si>
  <si>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</si>
  <si>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</si>
  <si>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</si>
  <si>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</si>
  <si>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</si>
  <si>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</si>
  <si>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</si>
  <si>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</si>
  <si>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</si>
  <si>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</si>
  <si>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</si>
  <si>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</si>
  <si>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</si>
  <si>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</si>
  <si>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</si>
  <si>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</si>
  <si>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</si>
  <si>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</si>
  <si>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</si>
  <si>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</si>
  <si>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</si>
  <si>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</si>
  <si>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</si>
  <si>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</si>
  <si>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</si>
  <si>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</si>
  <si>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</si>
  <si>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</si>
  <si>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</si>
  <si>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</si>
  <si>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</si>
  <si>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</si>
  <si>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</si>
  <si>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</si>
  <si>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</si>
  <si>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</si>
  <si>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</si>
  <si>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</si>
  <si>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</si>
  <si>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</si>
  <si>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</si>
  <si>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</si>
  <si>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</si>
  <si>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</si>
  <si>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</si>
  <si>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</si>
  <si>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</si>
  <si>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</si>
  <si>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</si>
  <si>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</si>
  <si>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</si>
  <si>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</si>
  <si>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</si>
  <si>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</si>
  <si>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</si>
  <si>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</si>
  <si>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</si>
  <si>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</si>
  <si>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</si>
  <si>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</si>
  <si>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</si>
  <si>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</si>
  <si>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</si>
  <si>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</si>
  <si>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</si>
  <si>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</si>
  <si>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</si>
  <si>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</si>
  <si>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</si>
  <si>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</si>
  <si>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</si>
  <si>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</si>
  <si>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</si>
  <si>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</si>
  <si>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</si>
  <si>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</si>
  <si>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</si>
  <si>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</si>
  <si>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</si>
  <si>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</si>
  <si>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</si>
  <si>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</si>
  <si>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</si>
  <si>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</si>
  <si>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</si>
  <si>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</si>
  <si>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</si>
  <si>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</si>
  <si>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</si>
  <si>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</si>
  <si>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</si>
  <si>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</si>
  <si>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</si>
  <si>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</si>
  <si>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</si>
  <si>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</si>
  <si>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</si>
  <si>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</si>
  <si>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</si>
  <si>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</si>
  <si>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</si>
  <si>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</si>
  <si>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</si>
  <si>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</si>
  <si>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</si>
  <si>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</si>
  <si>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</si>
  <si>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</si>
  <si>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</si>
  <si>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</si>
  <si>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</si>
  <si>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</si>
  <si>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</si>
  <si>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</si>
  <si>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</si>
  <si>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</si>
  <si>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</si>
  <si>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</si>
  <si>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</si>
  <si>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</si>
  <si>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</si>
  <si>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</si>
  <si>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</si>
  <si>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</si>
  <si>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</si>
  <si>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</si>
  <si>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</si>
  <si>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</si>
  <si>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</si>
  <si>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</si>
  <si>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</si>
  <si>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</si>
  <si>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</si>
  <si>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</si>
  <si>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</si>
  <si>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</si>
  <si>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</si>
  <si>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</si>
  <si>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</si>
  <si>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</si>
  <si>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</si>
  <si>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</si>
  <si>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</si>
  <si>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</si>
  <si>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</si>
  <si>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</si>
  <si>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</si>
  <si>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</si>
  <si>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</si>
  <si>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</si>
  <si>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</si>
  <si>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</si>
  <si>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</si>
  <si>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</si>
  <si>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</si>
  <si>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</si>
  <si>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</si>
  <si>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</si>
  <si>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</si>
  <si>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</si>
  <si>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</si>
  <si>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</si>
  <si>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</si>
  <si>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</si>
  <si>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</si>
  <si>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</si>
  <si>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</si>
  <si>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</si>
  <si>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</si>
  <si>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</si>
  <si>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</si>
  <si>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</si>
  <si>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</si>
  <si>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</si>
  <si>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</si>
  <si>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</si>
  <si>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</si>
  <si>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</si>
  <si>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</si>
  <si>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</si>
  <si>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</si>
  <si>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</si>
  <si>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</si>
  <si>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</si>
  <si>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</si>
  <si>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</si>
  <si>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</si>
  <si>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</si>
  <si>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</si>
  <si>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</si>
  <si>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</si>
  <si>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</si>
  <si>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</si>
  <si>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</si>
  <si>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</si>
  <si>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</si>
  <si>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</si>
  <si>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</si>
  <si>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</si>
  <si>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</si>
  <si>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</si>
  <si>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</si>
  <si>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</si>
  <si>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</si>
  <si>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</si>
  <si>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</si>
  <si>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</si>
  <si>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</si>
  <si>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</si>
  <si>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</si>
  <si>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</si>
  <si>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</si>
  <si>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</si>
  <si>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</si>
  <si>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</si>
  <si>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</si>
  <si>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</si>
  <si>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</si>
  <si>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</si>
  <si>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</si>
  <si>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</si>
  <si>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</si>
  <si>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</si>
  <si>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</si>
  <si>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</si>
  <si>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</si>
  <si>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</si>
  <si>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</si>
  <si>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</si>
  <si>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</si>
  <si>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</si>
  <si>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</si>
  <si>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</si>
  <si>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</si>
  <si>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</si>
  <si>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</si>
  <si>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</si>
  <si>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</si>
  <si>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</si>
  <si>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</si>
  <si>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</si>
  <si>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</si>
  <si>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</si>
  <si>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</si>
  <si>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</si>
  <si>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</si>
  <si>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</si>
  <si>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</si>
  <si>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</si>
  <si>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</si>
  <si>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</si>
  <si>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</si>
  <si>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</si>
  <si>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</si>
  <si>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</si>
  <si>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</si>
  <si>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</si>
  <si>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</si>
  <si>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</si>
  <si>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</si>
  <si>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</si>
  <si>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</si>
  <si>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</si>
  <si>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</si>
  <si>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</si>
  <si>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</si>
  <si>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</si>
  <si>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</si>
  <si>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</si>
  <si>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</si>
  <si>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</si>
  <si>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</si>
  <si>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</si>
  <si>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</si>
  <si>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</si>
  <si>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</si>
  <si>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</si>
  <si>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</si>
  <si>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</si>
  <si>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</si>
  <si>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</si>
  <si>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</si>
  <si>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</si>
  <si>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</si>
  <si>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</si>
  <si>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</si>
  <si>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</si>
  <si>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</si>
  <si>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</si>
  <si>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</si>
  <si>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</si>
  <si>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</si>
  <si>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</si>
  <si>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</si>
  <si>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</si>
  <si>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</si>
  <si>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</si>
  <si>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</si>
  <si>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</si>
  <si>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</si>
  <si>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</si>
  <si>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</si>
  <si>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</si>
  <si>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</si>
  <si>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</si>
  <si>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</si>
  <si>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</si>
  <si>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</si>
  <si>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</si>
  <si>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</si>
  <si>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</si>
  <si>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</si>
  <si>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</si>
  <si>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</si>
  <si>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</si>
  <si>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</si>
  <si>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</si>
  <si>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</si>
  <si>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</si>
  <si>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</si>
  <si>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</si>
  <si>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</si>
  <si>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</si>
  <si>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</si>
  <si>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</si>
  <si>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</si>
  <si>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</si>
  <si>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</si>
  <si>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</si>
  <si>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</si>
  <si>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</si>
  <si>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</si>
  <si>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</si>
  <si>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</si>
  <si>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</si>
  <si>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</si>
  <si>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</si>
  <si>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</si>
  <si>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</si>
  <si>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</si>
  <si>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</si>
  <si>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</si>
  <si>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</si>
  <si>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</si>
  <si>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</si>
  <si>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</si>
  <si>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</si>
  <si>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</si>
  <si>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</si>
  <si>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</si>
  <si>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</si>
  <si>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</si>
  <si>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</si>
  <si>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</si>
  <si>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</si>
  <si>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</si>
  <si>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</si>
  <si>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</si>
  <si>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</si>
  <si>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</si>
  <si>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</si>
  <si>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</si>
  <si>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</si>
  <si>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</si>
  <si>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</si>
  <si>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</si>
  <si>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</si>
  <si>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</si>
  <si>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</si>
  <si>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</si>
  <si>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</si>
  <si>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</si>
  <si>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</si>
  <si>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</si>
  <si>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</si>
  <si>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</si>
  <si>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</si>
  <si>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</si>
  <si>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</si>
  <si>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</si>
  <si>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</si>
  <si>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</si>
  <si>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</si>
  <si>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</si>
  <si>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</si>
  <si>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</si>
  <si>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</si>
  <si>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</si>
  <si>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</si>
  <si>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</si>
  <si>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</si>
  <si>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</si>
  <si>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</si>
  <si>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</si>
  <si>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</si>
  <si>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</si>
  <si>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</si>
  <si>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</si>
  <si>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</si>
  <si>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</si>
  <si>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</si>
  <si>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</si>
  <si>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</si>
  <si>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</si>
  <si>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</si>
  <si>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</si>
  <si>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</si>
  <si>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</si>
  <si>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</si>
  <si>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</si>
  <si>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</si>
  <si>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</si>
  <si>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</si>
  <si>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</si>
  <si>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</si>
  <si>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</si>
  <si>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</si>
  <si>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</si>
  <si>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</si>
  <si>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</si>
  <si>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</si>
  <si>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</si>
  <si>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</si>
  <si>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</si>
  <si>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</si>
  <si>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</si>
  <si>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</si>
  <si>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</si>
  <si>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</si>
  <si>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</si>
  <si>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</si>
  <si>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</si>
  <si>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</si>
  <si>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</si>
  <si>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</si>
  <si>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</si>
  <si>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</si>
  <si>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</si>
  <si>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</si>
  <si>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</si>
  <si>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</si>
  <si>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</si>
  <si>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</si>
  <si>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</si>
  <si>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</si>
  <si>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</si>
  <si>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</si>
  <si>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</si>
  <si>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</si>
  <si>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</si>
  <si>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</si>
  <si>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</si>
  <si>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</si>
  <si>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</si>
  <si>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</si>
  <si>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</si>
  <si>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</si>
  <si>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</si>
  <si>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</si>
  <si>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</si>
  <si>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</si>
  <si>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</si>
  <si>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</si>
  <si>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</si>
  <si>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</si>
  <si>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</si>
  <si>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</si>
  <si>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</si>
  <si>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</si>
  <si>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</si>
  <si>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</si>
  <si>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</si>
  <si>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</si>
  <si>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</si>
  <si>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</si>
  <si>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</si>
  <si>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</si>
  <si>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</si>
  <si>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</si>
  <si>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</si>
  <si>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</si>
  <si>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</si>
  <si>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</si>
  <si>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</si>
  <si>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</si>
  <si>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</si>
  <si>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</si>
  <si>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</si>
  <si>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</si>
  <si>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</si>
  <si>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</si>
  <si>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</si>
  <si>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</si>
  <si>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</si>
  <si>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</si>
  <si>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</si>
  <si>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</si>
  <si>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</si>
  <si>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</si>
  <si>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</si>
  <si>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</si>
  <si>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</si>
  <si>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</si>
  <si>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</si>
  <si>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</si>
  <si>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</si>
  <si>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</si>
  <si>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</si>
  <si>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</si>
  <si>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</si>
  <si>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</si>
  <si>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</si>
  <si>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</si>
  <si>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</si>
  <si>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</si>
  <si>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</si>
  <si>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</si>
  <si>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</si>
  <si>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</si>
  <si>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</si>
  <si>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</si>
  <si>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</si>
  <si>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</si>
  <si>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</si>
  <si>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</si>
  <si>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</si>
  <si>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</si>
  <si>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</si>
  <si>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</si>
  <si>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</si>
  <si>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</si>
  <si>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</si>
  <si>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</si>
  <si>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</si>
  <si>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</si>
  <si>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</si>
  <si>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</si>
  <si>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</si>
  <si>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</si>
  <si>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</si>
  <si>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</si>
  <si>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</si>
  <si>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</si>
  <si>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</si>
  <si>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</si>
  <si>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</si>
  <si>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</si>
  <si>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</si>
  <si>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</si>
  <si>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</si>
  <si>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</si>
  <si>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</si>
  <si>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</si>
  <si>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</si>
  <si>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</si>
  <si>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</si>
  <si>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</si>
  <si>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</si>
  <si>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</si>
  <si>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</si>
  <si>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</si>
  <si>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</si>
  <si>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</si>
  <si>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</si>
  <si>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</si>
  <si>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</si>
  <si>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</si>
  <si>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</si>
  <si>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</si>
  <si>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</si>
  <si>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</si>
  <si>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</si>
  <si>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</si>
  <si>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</si>
  <si>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</si>
  <si>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</si>
  <si>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</si>
  <si>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</si>
  <si>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</si>
  <si>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</si>
  <si>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</si>
  <si>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</si>
  <si>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</si>
  <si>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</si>
  <si>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</si>
  <si>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</si>
  <si>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</si>
  <si>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</si>
  <si>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</si>
  <si>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</si>
  <si>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</si>
  <si>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</si>
  <si>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</si>
  <si>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</si>
  <si>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</si>
  <si>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</si>
  <si>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</si>
  <si>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</si>
  <si>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</si>
  <si>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</si>
  <si>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</si>
  <si>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</si>
  <si>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</si>
  <si>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</si>
  <si>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</si>
  <si>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</si>
  <si>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</si>
  <si>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</si>
  <si>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</si>
  <si>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</si>
  <si>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</si>
  <si>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</si>
  <si>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</si>
  <si>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</si>
  <si>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</si>
  <si>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</si>
  <si>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</si>
  <si>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</si>
  <si>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</si>
  <si>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</si>
  <si>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</si>
  <si>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</si>
  <si>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</si>
  <si>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</si>
  <si>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</si>
  <si>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</si>
  <si>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</si>
  <si>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</si>
  <si>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</si>
  <si>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</si>
  <si>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</si>
  <si>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</si>
  <si>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</si>
  <si>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</si>
  <si>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</si>
  <si>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</si>
  <si>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</si>
  <si>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</si>
  <si>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</si>
  <si>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</si>
  <si>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</si>
  <si>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</si>
  <si>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</si>
  <si>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</si>
  <si>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</si>
  <si>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</si>
  <si>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</si>
  <si>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</si>
  <si>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</si>
  <si>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</si>
  <si>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</si>
  <si>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</si>
  <si>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</si>
  <si>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</si>
  <si>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</si>
  <si>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</si>
  <si>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</si>
  <si>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</si>
  <si>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</si>
  <si>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</si>
  <si>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</si>
  <si>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</si>
  <si>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</si>
  <si>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</si>
  <si>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</si>
  <si>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</si>
  <si>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</si>
  <si>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</si>
  <si>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</si>
  <si>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</si>
  <si>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</si>
  <si>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</si>
  <si>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</si>
  <si>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</si>
  <si>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</si>
  <si>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</si>
  <si>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</si>
  <si>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</si>
  <si>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</si>
  <si>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</si>
  <si>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</si>
  <si>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</si>
  <si>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</si>
  <si>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</si>
  <si>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</si>
  <si>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</si>
  <si>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</si>
  <si>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</si>
  <si>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</si>
  <si>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</si>
  <si>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</si>
  <si>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</si>
  <si>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</si>
  <si>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</si>
  <si>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</si>
  <si>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</si>
  <si>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</si>
  <si>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</si>
  <si>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</si>
  <si>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</si>
  <si>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</si>
  <si>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</si>
  <si>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</si>
  <si>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</si>
  <si>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</si>
  <si>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</si>
  <si>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</si>
  <si>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</si>
  <si>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</si>
  <si>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</si>
  <si>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</si>
  <si>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</si>
  <si>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</si>
  <si>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</si>
  <si>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</si>
  <si>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</si>
  <si>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</si>
  <si>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</si>
  <si>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</si>
  <si>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</si>
  <si>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</si>
  <si>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</si>
  <si>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</si>
  <si>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</si>
  <si>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</si>
  <si>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</si>
  <si>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</si>
  <si>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</si>
  <si>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</si>
  <si>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</si>
  <si>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</si>
  <si>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</si>
  <si>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</si>
  <si>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</si>
  <si>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</si>
  <si>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</si>
  <si>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</si>
  <si>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</si>
  <si>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</si>
  <si>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</si>
  <si>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</si>
  <si>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</si>
  <si>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</si>
  <si>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</si>
  <si>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</si>
  <si>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</si>
  <si>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</si>
  <si>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</si>
  <si>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</si>
  <si>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</si>
  <si>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</si>
  <si>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</si>
  <si>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</si>
  <si>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</si>
  <si>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</si>
  <si>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</si>
  <si>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</si>
  <si>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</si>
  <si>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</si>
  <si>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</si>
  <si>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</si>
  <si>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</si>
  <si>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</si>
  <si>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</si>
  <si>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</si>
  <si>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</si>
  <si>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</si>
  <si>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</si>
  <si>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</si>
  <si>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</si>
  <si>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</si>
  <si>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</si>
  <si>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</si>
  <si>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</si>
  <si>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</si>
  <si>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</si>
  <si>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</si>
  <si>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</si>
  <si>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</si>
  <si>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</si>
  <si>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</si>
  <si>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</si>
  <si>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</si>
  <si>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</si>
  <si>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</si>
  <si>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</si>
  <si>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</si>
  <si>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</si>
  <si>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</si>
  <si>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</si>
  <si>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</si>
  <si>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</si>
  <si>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</si>
  <si>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</si>
  <si>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</si>
  <si>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</si>
  <si>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</si>
  <si>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</si>
  <si>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</si>
  <si>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</si>
  <si>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</si>
  <si>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</si>
  <si>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</si>
  <si>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</si>
  <si>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</si>
  <si>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</si>
  <si>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</si>
  <si>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</si>
  <si>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</si>
  <si>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</si>
  <si>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</si>
  <si>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</si>
  <si>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</si>
  <si>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</si>
  <si>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</si>
  <si>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</si>
  <si>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</si>
  <si>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</si>
  <si>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</si>
  <si>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</si>
  <si>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</si>
  <si>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</si>
  <si>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</si>
  <si>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</si>
  <si>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</si>
  <si>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</si>
  <si>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</si>
  <si>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</si>
  <si>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</si>
  <si>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</si>
  <si>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</si>
  <si>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</si>
  <si>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</si>
  <si>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</si>
  <si>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</si>
  <si>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</si>
  <si>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</si>
  <si>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</si>
  <si>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</si>
  <si>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</si>
  <si>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</si>
  <si>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</si>
  <si>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</si>
  <si>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</si>
  <si>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</si>
  <si>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</si>
  <si>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</si>
  <si>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</si>
  <si>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</si>
  <si>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</si>
  <si>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</si>
  <si>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</si>
  <si>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</si>
  <si>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</si>
  <si>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</si>
  <si>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</si>
  <si>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</si>
  <si>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</si>
  <si>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</si>
  <si>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</si>
  <si>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</si>
  <si>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</si>
  <si>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</si>
  <si>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</si>
  <si>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</si>
  <si>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</si>
  <si>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</si>
  <si>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</si>
  <si>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</si>
  <si>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</si>
  <si>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</si>
  <si>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</si>
  <si>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</si>
  <si>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</si>
  <si>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</si>
  <si>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</si>
  <si>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</si>
  <si>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</si>
  <si>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</si>
  <si>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</si>
  <si>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</si>
  <si>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</si>
  <si>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</si>
  <si>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</si>
  <si>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</si>
  <si>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</si>
  <si>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</si>
  <si>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</si>
  <si>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</si>
  <si>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</si>
  <si>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</si>
  <si>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</si>
  <si>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</si>
  <si>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</si>
  <si>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</si>
  <si>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</si>
  <si>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</si>
  <si>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</si>
  <si>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</si>
  <si>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</si>
  <si>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</si>
  <si>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</si>
  <si>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</si>
  <si>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</si>
  <si>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</si>
  <si>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</si>
  <si>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</si>
  <si>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</si>
  <si>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</si>
  <si>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</si>
  <si>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</si>
  <si>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</si>
  <si>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</si>
  <si>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</si>
  <si>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</si>
  <si>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</si>
  <si>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</si>
  <si>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</si>
  <si>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</si>
  <si>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</si>
  <si>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</si>
  <si>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</si>
  <si>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</si>
  <si>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</si>
  <si>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</si>
  <si>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</si>
  <si>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</si>
  <si>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</si>
  <si>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</si>
  <si>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</si>
  <si>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</si>
  <si>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</si>
  <si>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</si>
  <si>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</si>
  <si>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</si>
  <si>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</si>
  <si>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</si>
  <si>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</si>
  <si>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</si>
  <si>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</si>
  <si>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</si>
  <si>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</si>
  <si>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</si>
  <si>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</si>
  <si>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</si>
  <si>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</si>
  <si>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</si>
  <si>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</si>
  <si>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</si>
  <si>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</si>
  <si>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</si>
  <si>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</si>
  <si>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</si>
  <si>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</si>
  <si>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</si>
  <si>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</si>
  <si>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</si>
  <si>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</si>
  <si>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</si>
  <si>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</si>
  <si>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</si>
  <si>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</si>
  <si>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</si>
  <si>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</si>
  <si>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</si>
  <si>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</si>
  <si>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</si>
  <si>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</si>
  <si>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</si>
  <si>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</si>
  <si>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</si>
  <si>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</si>
  <si>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</si>
  <si>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</si>
  <si>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</si>
  <si>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</si>
  <si>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</si>
  <si>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</si>
  <si>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</si>
  <si>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</si>
  <si>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</si>
  <si>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</si>
  <si>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</si>
  <si>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</si>
  <si>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</si>
  <si>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</si>
  <si>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</si>
  <si>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</si>
  <si>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</si>
  <si>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</si>
  <si>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</si>
  <si>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</si>
  <si>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</si>
  <si>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</si>
  <si>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</si>
  <si>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</si>
  <si>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</si>
  <si>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</si>
  <si>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</si>
  <si>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</si>
  <si>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</si>
  <si>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</si>
  <si>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</si>
  <si>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</si>
  <si>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</si>
  <si>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</si>
  <si>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</si>
  <si>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</si>
  <si>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</si>
  <si>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</si>
  <si>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</si>
  <si>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</si>
  <si>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</si>
  <si>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</si>
  <si>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</si>
  <si>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</si>
  <si>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</si>
  <si>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</si>
  <si>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</si>
  <si>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</si>
  <si>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</si>
  <si>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</si>
  <si>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</si>
  <si>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</si>
  <si>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</si>
  <si>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</si>
  <si>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</si>
  <si>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</si>
  <si>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</si>
  <si>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</si>
  <si>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</si>
  <si>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</si>
  <si>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</si>
  <si>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</si>
  <si>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</si>
  <si>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</si>
  <si>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</si>
  <si>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</si>
  <si>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</si>
  <si>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</si>
  <si>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</si>
  <si>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</si>
  <si>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</si>
  <si>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</si>
  <si>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</si>
  <si>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</si>
  <si>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</si>
  <si>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</si>
  <si>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</si>
  <si>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</si>
  <si>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</si>
  <si>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</si>
  <si>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</si>
  <si>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</si>
  <si>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</si>
  <si>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</si>
  <si>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</si>
  <si>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</si>
  <si>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</si>
  <si>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</si>
  <si>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</si>
  <si>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</si>
  <si>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</si>
  <si>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</si>
  <si>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</si>
  <si>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</si>
  <si>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</si>
  <si>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</si>
  <si>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</si>
  <si>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</si>
  <si>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</si>
  <si>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</si>
  <si>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</si>
  <si>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</si>
  <si>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</si>
  <si>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</si>
  <si>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</si>
  <si>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</si>
  <si>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</si>
  <si>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</si>
  <si>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</si>
  <si>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</si>
  <si>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</si>
  <si>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</si>
  <si>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</si>
  <si>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</si>
  <si>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</si>
  <si>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</si>
  <si>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</si>
  <si>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</si>
  <si>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</si>
  <si>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</si>
  <si>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</si>
  <si>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</si>
  <si>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</si>
  <si>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</si>
  <si>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</si>
  <si>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</si>
  <si>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</si>
  <si>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</si>
  <si>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</si>
  <si>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</si>
  <si>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</si>
  <si>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</si>
  <si>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</si>
  <si>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</si>
  <si>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</si>
  <si>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</si>
  <si>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</si>
  <si>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</si>
  <si>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</si>
  <si>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</si>
  <si>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</si>
  <si>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</si>
  <si>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</si>
  <si>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</si>
  <si>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</si>
  <si>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</si>
  <si>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</si>
  <si>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</si>
  <si>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</si>
  <si>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</si>
  <si>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</si>
  <si>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</si>
  <si>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</si>
  <si>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</si>
  <si>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</si>
  <si>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</si>
  <si>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</si>
  <si>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</si>
  <si>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</si>
  <si>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</si>
  <si>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</si>
  <si>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</si>
  <si>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</si>
  <si>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</si>
  <si>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</si>
  <si>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</si>
  <si>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</si>
  <si>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</si>
  <si>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</si>
  <si>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</si>
  <si>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</si>
  <si>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</si>
  <si>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</si>
  <si>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</si>
  <si>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</si>
  <si>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</si>
  <si>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</si>
  <si>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</si>
  <si>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</si>
  <si>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</si>
  <si>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</si>
  <si>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</si>
  <si>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</si>
  <si>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</si>
  <si>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</si>
  <si>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</si>
  <si>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</si>
  <si>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</si>
  <si>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</si>
  <si>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</si>
  <si>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</si>
  <si>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</si>
  <si>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</si>
  <si>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</si>
  <si>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</si>
  <si>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</si>
  <si>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</si>
  <si>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</si>
  <si>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</si>
  <si>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</si>
  <si>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</si>
  <si>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</si>
  <si>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</si>
  <si>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</si>
  <si>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</si>
  <si>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</si>
  <si>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</si>
  <si>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</si>
  <si>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</si>
  <si>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</si>
  <si>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</si>
  <si>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</si>
  <si>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</si>
  <si>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</si>
  <si>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</si>
  <si>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</si>
  <si>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</si>
  <si>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</si>
  <si>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</si>
  <si>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</si>
  <si>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</si>
  <si>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</si>
  <si>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</si>
  <si>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</si>
  <si>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</si>
  <si>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</si>
  <si>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</si>
  <si>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</si>
  <si>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</si>
  <si>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</si>
  <si>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</si>
  <si>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</si>
  <si>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</si>
  <si>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</si>
  <si>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</si>
  <si>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</si>
  <si>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</si>
  <si>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</si>
  <si>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</si>
  <si>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</si>
  <si>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</si>
  <si>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</si>
  <si>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</si>
  <si>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</si>
  <si>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</si>
  <si>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</si>
  <si>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</si>
  <si>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</si>
  <si>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</si>
  <si>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</si>
  <si>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</si>
  <si>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</si>
  <si>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</si>
  <si>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</si>
  <si>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</si>
  <si>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</si>
  <si>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</si>
  <si>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</si>
  <si>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</si>
  <si>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</si>
  <si>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</si>
  <si>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</si>
  <si>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</si>
  <si>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</si>
  <si>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</si>
  <si>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</si>
  <si>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</si>
  <si>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</si>
  <si>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</si>
  <si>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</si>
  <si>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</si>
  <si>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</si>
  <si>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</si>
  <si>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</si>
  <si>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</si>
  <si>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</si>
  <si>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</si>
  <si>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</si>
  <si>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</si>
  <si>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</si>
  <si>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</si>
  <si>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</si>
  <si>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</si>
  <si>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</si>
  <si>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</si>
  <si>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</si>
  <si>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</si>
  <si>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</si>
  <si>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</si>
  <si>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</si>
  <si>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</si>
  <si>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</si>
  <si>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</si>
  <si>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</si>
  <si>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</si>
  <si>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</si>
  <si>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</si>
  <si>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</si>
  <si>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</si>
  <si>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</si>
  <si>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</si>
  <si>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</si>
  <si>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</si>
  <si>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</si>
  <si>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</si>
  <si>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</si>
  <si>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</si>
  <si>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</si>
  <si>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</si>
  <si>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</si>
  <si>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</si>
  <si>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</si>
  <si>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</si>
  <si>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</si>
  <si>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</si>
  <si>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</si>
  <si>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</si>
  <si>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</si>
  <si>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</si>
  <si>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</si>
  <si>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</si>
  <si>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</si>
  <si>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</si>
  <si>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</si>
  <si>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</si>
  <si>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</si>
  <si>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</si>
  <si>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</si>
  <si>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</si>
  <si>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</si>
  <si>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</si>
  <si>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</si>
  <si>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</si>
  <si>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</si>
  <si>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</si>
  <si>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</si>
  <si>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</si>
  <si>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</si>
  <si>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</si>
  <si>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</si>
  <si>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</si>
  <si>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</si>
  <si>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</si>
  <si>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</si>
  <si>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</si>
  <si>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</si>
  <si>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</si>
  <si>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</si>
  <si>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</si>
  <si>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</si>
  <si>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</si>
  <si>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</si>
  <si>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</si>
  <si>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</si>
  <si>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</si>
  <si>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</si>
  <si>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</si>
  <si>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</si>
  <si>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</si>
  <si>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</si>
  <si>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</si>
  <si>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</si>
  <si>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</si>
  <si>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</si>
  <si>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</si>
  <si>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</si>
  <si>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</si>
  <si>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</si>
  <si>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</si>
  <si>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</si>
  <si>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</si>
  <si>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</si>
  <si>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</si>
  <si>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</si>
  <si>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</si>
  <si>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</si>
  <si>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</si>
  <si>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</si>
  <si>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</si>
  <si>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</si>
  <si>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</si>
  <si>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</si>
  <si>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</si>
  <si>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</si>
  <si>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</si>
  <si>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</si>
  <si>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</si>
  <si>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</si>
  <si>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</si>
  <si>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</si>
  <si>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</si>
  <si>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</si>
  <si>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</si>
  <si>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</si>
  <si>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</si>
  <si>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</si>
  <si>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</si>
  <si>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</si>
  <si>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</si>
  <si>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</si>
  <si>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</si>
  <si>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</si>
  <si>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</si>
  <si>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</si>
  <si>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</si>
  <si>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</si>
  <si>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</si>
  <si>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</si>
  <si>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</si>
  <si>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</si>
  <si>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</si>
  <si>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</si>
  <si>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</si>
  <si>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</si>
  <si>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</si>
  <si>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</si>
  <si>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</si>
  <si>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</si>
  <si>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</si>
  <si>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</si>
  <si>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</si>
  <si>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</si>
  <si>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</si>
  <si>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</si>
  <si>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</si>
  <si>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</si>
  <si>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</si>
  <si>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</si>
  <si>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</si>
  <si>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</si>
  <si>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</si>
  <si>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</si>
  <si>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</si>
  <si>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</si>
  <si>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</si>
  <si>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</si>
  <si>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</si>
  <si>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</si>
  <si>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</si>
  <si>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</si>
  <si>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</si>
  <si>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</si>
  <si>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</si>
  <si>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</si>
  <si>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</si>
  <si>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</si>
  <si>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</si>
  <si>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</si>
  <si>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</si>
  <si>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</si>
  <si>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</si>
  <si>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</si>
  <si>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</si>
  <si>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</si>
  <si>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</si>
  <si>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</si>
  <si>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</si>
  <si>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</si>
  <si>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</si>
  <si>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</si>
  <si>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</si>
  <si>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</si>
  <si>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</si>
  <si>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</si>
  <si>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</si>
  <si>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</si>
  <si>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</si>
  <si>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</si>
  <si>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</si>
  <si>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</si>
  <si>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</si>
  <si>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</si>
  <si>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</si>
  <si>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</si>
  <si>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</si>
  <si>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</si>
  <si>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</si>
  <si>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</si>
  <si>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</si>
  <si>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</si>
  <si>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</si>
  <si>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</si>
  <si>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</si>
  <si>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</si>
  <si>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</si>
  <si>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</si>
  <si>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</si>
  <si>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</si>
  <si>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</si>
  <si>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</si>
  <si>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</si>
  <si>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</si>
  <si>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</si>
  <si>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</si>
  <si>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</si>
  <si>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</si>
  <si>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</si>
  <si>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</si>
  <si>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</si>
  <si>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</si>
  <si>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</si>
  <si>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</si>
  <si>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</si>
  <si>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</si>
  <si>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</si>
  <si>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</si>
  <si>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</si>
  <si>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</si>
  <si>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</si>
  <si>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</si>
  <si>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</si>
  <si>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</si>
  <si>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</si>
  <si>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</si>
  <si>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</si>
  <si>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</si>
  <si>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</si>
  <si>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</si>
  <si>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</si>
  <si>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</si>
  <si>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</si>
  <si>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</si>
  <si>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</si>
  <si>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</si>
  <si>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</si>
  <si>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</si>
  <si>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</si>
  <si>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</si>
  <si>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</si>
  <si>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</si>
  <si>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</si>
  <si>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</si>
  <si>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</si>
  <si>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</si>
  <si>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</si>
  <si>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</si>
  <si>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</si>
  <si>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</si>
  <si>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</si>
  <si>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</si>
  <si>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</si>
  <si>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</si>
  <si>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</si>
  <si>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</si>
  <si>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</si>
  <si>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</si>
  <si>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</si>
  <si>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</si>
  <si>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</si>
  <si>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</si>
  <si>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</si>
  <si>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</si>
  <si>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</si>
  <si>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</si>
  <si>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</si>
  <si>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</si>
  <si>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</si>
  <si>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</si>
  <si>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</si>
  <si>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</si>
  <si>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</si>
  <si>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</si>
  <si>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</si>
  <si>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</si>
  <si>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</si>
  <si>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</si>
  <si>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</si>
  <si>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</si>
  <si>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</si>
  <si>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</si>
  <si>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</si>
  <si>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</si>
  <si>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</si>
  <si>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</si>
  <si>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</si>
  <si>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</si>
  <si>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</si>
  <si>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</si>
  <si>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</si>
  <si>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</si>
  <si>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</si>
  <si>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</si>
  <si>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</si>
  <si>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</si>
  <si>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</si>
  <si>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</si>
  <si>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</si>
  <si>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</si>
  <si>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</si>
  <si>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</si>
  <si>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</si>
  <si>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</si>
  <si>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</si>
  <si>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</si>
  <si>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</si>
  <si>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</si>
  <si>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</si>
  <si>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</si>
  <si>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</si>
  <si>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</si>
  <si>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</si>
  <si>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</si>
  <si>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</si>
  <si>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</si>
  <si>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</si>
  <si>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</si>
  <si>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</si>
  <si>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</si>
  <si>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</si>
  <si>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</si>
  <si>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</si>
  <si>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</si>
  <si>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</si>
  <si>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</si>
  <si>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</si>
  <si>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</si>
  <si>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</si>
  <si>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</si>
  <si>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</si>
  <si>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</si>
  <si>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</si>
  <si>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</si>
  <si>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</si>
  <si>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</si>
  <si>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</si>
  <si>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</si>
  <si>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</si>
  <si>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</si>
  <si>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</si>
  <si>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</si>
  <si>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</si>
  <si>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</si>
  <si>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</si>
  <si>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</si>
  <si>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</si>
  <si>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</si>
  <si>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</si>
  <si>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</si>
  <si>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</si>
  <si>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</si>
  <si>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</si>
  <si>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</si>
  <si>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</si>
  <si>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</si>
  <si>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</si>
  <si>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</si>
  <si>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</si>
  <si>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</si>
  <si>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</si>
  <si>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</si>
  <si>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</si>
  <si>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</si>
  <si>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</si>
  <si>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</si>
  <si>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</si>
  <si>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</si>
  <si>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</si>
  <si>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</si>
  <si>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</si>
  <si>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</si>
  <si>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</si>
  <si>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</si>
  <si>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</si>
  <si>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</si>
  <si>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</si>
  <si>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</si>
  <si>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</si>
  <si>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</si>
  <si>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</si>
  <si>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</si>
  <si>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</si>
  <si>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</si>
  <si>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</si>
  <si>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</si>
  <si>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</si>
  <si>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</si>
  <si>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</si>
  <si>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</si>
  <si>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</si>
  <si>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</si>
  <si>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</si>
  <si>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</si>
  <si>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</si>
  <si>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</si>
  <si>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</si>
  <si>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</si>
  <si>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</si>
  <si>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</si>
  <si>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</si>
  <si>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</si>
  <si>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</si>
  <si>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</si>
  <si>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</si>
  <si>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</si>
  <si>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</si>
  <si>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</si>
  <si>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</si>
  <si>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</si>
  <si>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</si>
  <si>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</si>
  <si>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</si>
  <si>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</si>
  <si>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</si>
  <si>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</si>
  <si>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</si>
  <si>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</si>
  <si>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</si>
  <si>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</si>
  <si>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</si>
  <si>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</si>
  <si>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</si>
  <si>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</si>
  <si>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</si>
  <si>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</si>
  <si>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</si>
  <si>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</si>
  <si>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</si>
  <si>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</si>
  <si>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</si>
  <si>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</si>
  <si>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</si>
  <si>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</si>
  <si>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</si>
  <si>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</si>
  <si>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</si>
  <si>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</si>
  <si>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</si>
  <si>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</si>
  <si>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</si>
  <si>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</si>
  <si>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</si>
  <si>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</si>
  <si>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</si>
  <si>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</si>
  <si>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</si>
  <si>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</si>
  <si>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</si>
  <si>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</si>
  <si>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</si>
  <si>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</si>
  <si>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</si>
  <si>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</si>
  <si>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</si>
  <si>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</si>
  <si>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</si>
  <si>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</si>
  <si>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</si>
  <si>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</si>
  <si>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</si>
  <si>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</si>
  <si>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</si>
  <si>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</si>
  <si>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</si>
  <si>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</si>
  <si>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</si>
  <si>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</si>
  <si>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</si>
  <si>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</si>
  <si>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</si>
  <si>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</si>
  <si>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</si>
  <si>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</si>
  <si>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</si>
  <si>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</si>
  <si>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</si>
  <si>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</si>
  <si>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</si>
  <si>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</si>
  <si>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</si>
  <si>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</si>
  <si>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</si>
  <si>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</si>
  <si>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</si>
  <si>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</si>
  <si>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</si>
  <si>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</si>
  <si>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</si>
  <si>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</si>
  <si>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</si>
  <si>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</si>
  <si>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</si>
  <si>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</si>
  <si>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</si>
  <si>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</si>
  <si>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</si>
  <si>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</si>
  <si>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</si>
  <si>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</si>
  <si>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</si>
  <si>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</si>
  <si>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</si>
  <si>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</si>
  <si>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</si>
  <si>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</si>
  <si>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</si>
  <si>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</si>
  <si>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</si>
  <si>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</si>
  <si>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</si>
  <si>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</si>
  <si>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</si>
  <si>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</si>
  <si>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</si>
  <si>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</si>
  <si>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</si>
  <si>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</si>
  <si>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</si>
  <si>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</si>
  <si>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</si>
  <si>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</si>
  <si>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</si>
  <si>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</si>
  <si>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</si>
  <si>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</si>
  <si>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</si>
  <si>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</si>
  <si>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</si>
  <si>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</si>
  <si>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</si>
  <si>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</si>
  <si>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</si>
  <si>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</si>
  <si>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</si>
  <si>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</si>
  <si>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</si>
  <si>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</si>
  <si>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</si>
  <si>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</si>
  <si>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</si>
  <si>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</si>
  <si>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</si>
  <si>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</si>
  <si>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</si>
  <si>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</si>
  <si>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</si>
  <si>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</si>
  <si>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</si>
  <si>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</si>
  <si>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</si>
  <si>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</si>
  <si>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</si>
  <si>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</si>
  <si>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</si>
  <si>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</si>
  <si>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</si>
  <si>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</si>
  <si>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</si>
  <si>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</si>
  <si>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</si>
  <si>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</si>
  <si>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</si>
  <si>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</si>
  <si>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</si>
  <si>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</si>
  <si>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</si>
  <si>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</si>
  <si>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</si>
  <si>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</si>
  <si>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</si>
  <si>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</si>
  <si>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</si>
  <si>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</si>
  <si>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</si>
  <si>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</si>
  <si>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</si>
  <si>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</si>
  <si>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</si>
  <si>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</si>
  <si>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</si>
  <si>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</si>
  <si>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</si>
  <si>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</si>
  <si>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</si>
  <si>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</si>
  <si>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</si>
  <si>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</si>
  <si>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</si>
  <si>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</si>
  <si>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</si>
  <si>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</si>
  <si>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</si>
  <si>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</si>
  <si>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</si>
  <si>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</si>
  <si>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</si>
  <si>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</si>
  <si>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</si>
  <si>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</si>
  <si>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</si>
  <si>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</si>
  <si>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</si>
  <si>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</si>
  <si>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</si>
  <si>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</si>
  <si>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</si>
  <si>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</si>
  <si>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</si>
  <si>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</si>
  <si>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</si>
  <si>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</si>
  <si>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</si>
  <si>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</si>
  <si>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</si>
  <si>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</si>
  <si>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</si>
  <si>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</si>
  <si>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</si>
  <si>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</si>
  <si>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</si>
  <si>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</si>
  <si>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</si>
  <si>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</si>
  <si>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</si>
  <si>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</si>
  <si>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</si>
  <si>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</si>
  <si>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</si>
  <si>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</si>
  <si>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</si>
  <si>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</si>
  <si>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</si>
  <si>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</si>
  <si>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</si>
  <si>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</si>
  <si>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</si>
  <si>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</si>
  <si>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</si>
  <si>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</si>
  <si>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</si>
  <si>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</si>
  <si>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</si>
  <si>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</si>
  <si>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</si>
  <si>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</si>
  <si>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</si>
  <si>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</si>
  <si>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</si>
  <si>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</si>
  <si>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</si>
  <si>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</si>
  <si>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</si>
  <si>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</si>
  <si>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</si>
  <si>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</si>
  <si>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</si>
  <si>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</si>
  <si>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</si>
  <si>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</si>
  <si>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</si>
  <si>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</si>
  <si>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</si>
  <si>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</si>
  <si>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</si>
  <si>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</si>
  <si>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</si>
  <si>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</si>
  <si>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</si>
  <si>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</si>
  <si>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</si>
  <si>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</si>
  <si>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</si>
  <si>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</si>
  <si>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</si>
  <si>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</si>
  <si>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</si>
  <si>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</si>
  <si>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</si>
  <si>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</si>
  <si>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</si>
  <si>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</si>
  <si>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</si>
  <si>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</si>
  <si>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</si>
  <si>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</si>
  <si>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</si>
  <si>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</si>
  <si>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</si>
  <si>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</si>
  <si>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</si>
  <si>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</si>
  <si>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</si>
  <si>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</si>
  <si>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</si>
  <si>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</si>
  <si>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</si>
  <si>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</si>
  <si>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</si>
  <si>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</si>
  <si>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</si>
  <si>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</si>
  <si>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</si>
  <si>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</si>
  <si>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</si>
  <si>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</si>
  <si>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</si>
  <si>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</si>
  <si>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</si>
  <si>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</si>
  <si>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</si>
  <si>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</si>
  <si>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</si>
  <si>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</si>
  <si>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</si>
  <si>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</si>
  <si>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</si>
  <si>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</si>
  <si>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</si>
  <si>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</si>
  <si>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</si>
  <si>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</si>
  <si>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</si>
  <si>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</si>
  <si>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</si>
  <si>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</si>
  <si>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</si>
  <si>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</si>
  <si>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</si>
  <si>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</si>
  <si>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</si>
  <si>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</si>
  <si>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</si>
  <si>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</si>
  <si>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</si>
  <si>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</si>
  <si>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</si>
  <si>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</si>
  <si>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</si>
  <si>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</si>
  <si>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</si>
  <si>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</si>
  <si>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</si>
  <si>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</si>
  <si>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</si>
  <si>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</si>
  <si>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</si>
  <si>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</si>
  <si>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</si>
  <si>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</si>
  <si>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</si>
  <si>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</si>
  <si>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</si>
  <si>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</si>
  <si>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</si>
  <si>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</si>
  <si>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</si>
  <si>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</si>
  <si>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</si>
  <si>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</si>
  <si>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</si>
  <si>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</si>
  <si>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</si>
  <si>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</si>
  <si>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</si>
  <si>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</si>
  <si>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</si>
  <si>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</si>
  <si>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</si>
  <si>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</si>
  <si>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</si>
  <si>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</si>
  <si>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</si>
  <si>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</si>
  <si>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</si>
  <si>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</si>
  <si>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</si>
  <si>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</si>
  <si>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</si>
  <si>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</si>
  <si>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</si>
  <si>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</si>
  <si>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</si>
  <si>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</si>
  <si>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</si>
  <si>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</si>
  <si>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</si>
  <si>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</si>
  <si>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</si>
  <si>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</si>
  <si>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</si>
  <si>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</si>
  <si>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</si>
  <si>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</si>
  <si>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</si>
  <si>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</si>
  <si>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</si>
  <si>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</si>
  <si>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</si>
  <si>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</si>
  <si>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</si>
  <si>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</si>
  <si>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</si>
  <si>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</si>
  <si>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</si>
  <si>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</si>
  <si>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</si>
  <si>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</si>
  <si>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</si>
  <si>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</si>
  <si>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</si>
  <si>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</si>
  <si>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</si>
  <si>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</si>
  <si>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</si>
  <si>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</si>
  <si>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</si>
  <si>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</si>
  <si>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</si>
  <si>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</si>
  <si>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</si>
  <si>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</si>
  <si>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</si>
  <si>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</si>
  <si>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</si>
  <si>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</si>
  <si>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</si>
  <si>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</si>
  <si>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</si>
  <si>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</si>
  <si>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</si>
  <si>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</si>
  <si>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</si>
  <si>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</si>
  <si>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</si>
  <si>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</si>
  <si>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</si>
  <si>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</si>
  <si>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</si>
  <si>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</si>
  <si>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</si>
  <si>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</si>
  <si>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</si>
  <si>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</si>
  <si>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</si>
  <si>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</si>
  <si>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</si>
  <si>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</si>
  <si>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</si>
  <si>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</si>
  <si>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</si>
  <si>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</si>
  <si>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</si>
  <si>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</si>
  <si>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</si>
  <si>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</si>
  <si>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</si>
  <si>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</si>
  <si>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</si>
  <si>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</si>
  <si>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</si>
  <si>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</si>
  <si>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</si>
  <si>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</si>
  <si>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</si>
  <si>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</si>
  <si>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</si>
  <si>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</si>
  <si>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</si>
  <si>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</si>
  <si>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</si>
  <si>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</si>
  <si>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</si>
  <si>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</si>
  <si>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</si>
  <si>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</si>
  <si>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</si>
  <si>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</si>
  <si>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</si>
  <si>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</si>
  <si>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</si>
  <si>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</si>
  <si>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</si>
  <si>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</si>
  <si>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</si>
  <si>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</si>
  <si>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</si>
  <si>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</si>
  <si>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</si>
  <si>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</si>
  <si>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</si>
  <si>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</si>
  <si>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</si>
  <si>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</si>
  <si>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</si>
  <si>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</si>
  <si>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</si>
  <si>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</si>
  <si>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</si>
  <si>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</si>
  <si>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</si>
  <si>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</si>
  <si>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</si>
  <si>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</si>
  <si>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</si>
  <si>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</si>
  <si>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</si>
  <si>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</si>
  <si>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</si>
  <si>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</si>
  <si>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</si>
  <si>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</si>
  <si>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</si>
  <si>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</si>
  <si>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</si>
  <si>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</si>
  <si>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</si>
  <si>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</si>
  <si>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</si>
  <si>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</si>
  <si>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</si>
  <si>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</si>
  <si>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</si>
  <si>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</si>
  <si>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</si>
  <si>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</si>
  <si>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</si>
  <si>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</si>
  <si>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</si>
  <si>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</si>
  <si>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</si>
  <si>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</si>
  <si>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</si>
  <si>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</si>
  <si>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</si>
  <si>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</si>
  <si>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</si>
  <si>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</si>
  <si>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</si>
  <si>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</si>
  <si>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</si>
  <si>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</si>
  <si>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</si>
  <si>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</si>
  <si>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</si>
  <si>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</si>
  <si>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</si>
  <si>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</si>
  <si>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</si>
  <si>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</si>
  <si>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</si>
  <si>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</si>
  <si>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</si>
  <si>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</si>
  <si>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</si>
  <si>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</si>
  <si>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</si>
  <si>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</si>
  <si>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</si>
  <si>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</si>
  <si>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</si>
  <si>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</si>
  <si>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</si>
  <si>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</si>
  <si>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</si>
  <si>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</si>
  <si>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</si>
  <si>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</si>
  <si>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</si>
  <si>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</si>
  <si>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</si>
  <si>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</si>
  <si>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</si>
  <si>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</si>
  <si>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</si>
  <si>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</si>
  <si>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</si>
  <si>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</si>
  <si>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</si>
  <si>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</si>
  <si>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</si>
  <si>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</si>
  <si>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</si>
  <si>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</si>
  <si>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</si>
  <si>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</si>
  <si>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</si>
  <si>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</si>
  <si>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</si>
  <si>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</si>
  <si>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</si>
  <si>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</si>
  <si>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</si>
  <si>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</si>
  <si>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</si>
  <si>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</si>
  <si>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</si>
  <si>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</si>
  <si>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</si>
  <si>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</si>
  <si>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</si>
  <si>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</si>
  <si>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</si>
  <si>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</si>
  <si>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</si>
  <si>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</si>
  <si>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</si>
  <si>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</si>
  <si>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</si>
  <si>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</si>
  <si>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</si>
  <si>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</si>
  <si>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</si>
  <si>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</si>
  <si>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</si>
  <si>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</si>
  <si>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</si>
  <si>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</si>
  <si>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</si>
  <si>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</si>
  <si>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</si>
  <si>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</si>
  <si>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</si>
  <si>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</si>
  <si>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</si>
  <si>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</si>
  <si>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</si>
  <si>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</si>
  <si>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</si>
  <si>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</si>
  <si>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</si>
  <si>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</si>
  <si>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</si>
  <si>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</si>
  <si>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</si>
  <si>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</si>
  <si>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</si>
  <si>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</si>
  <si>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</si>
  <si>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</si>
  <si>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</si>
  <si>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</si>
  <si>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</si>
  <si>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</si>
  <si>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</si>
  <si>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</si>
  <si>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</si>
  <si>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</si>
  <si>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</si>
  <si>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</si>
  <si>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</si>
  <si>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</si>
  <si>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</si>
  <si>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</si>
  <si>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</si>
  <si>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</si>
  <si>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</si>
  <si>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</si>
  <si>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</si>
  <si>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</si>
  <si>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</si>
  <si>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</si>
  <si>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</si>
  <si>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</si>
  <si>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</si>
  <si>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</si>
  <si>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</si>
  <si>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</si>
  <si>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</si>
  <si>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</si>
  <si>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</si>
  <si>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</si>
  <si>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</si>
  <si>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</si>
  <si>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</si>
  <si>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</si>
  <si>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</si>
  <si>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</si>
  <si>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</si>
  <si>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</si>
  <si>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</si>
  <si>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</si>
  <si>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</si>
  <si>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</si>
  <si>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</si>
  <si>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</si>
  <si>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</si>
  <si>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</si>
  <si>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</si>
  <si>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</si>
  <si>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</si>
  <si>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</si>
  <si>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</si>
  <si>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</si>
  <si>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</si>
  <si>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</si>
  <si>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</si>
  <si>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</si>
  <si>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</si>
  <si>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</si>
  <si>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</si>
  <si>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</si>
  <si>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</si>
  <si>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</si>
  <si>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</si>
  <si>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</si>
  <si>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</si>
  <si>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</si>
  <si>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</si>
  <si>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</si>
  <si>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</si>
  <si>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</si>
  <si>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</si>
  <si>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</si>
  <si>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</si>
  <si>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</si>
  <si>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</si>
  <si>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</si>
  <si>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</si>
  <si>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</si>
  <si>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</si>
  <si>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</si>
  <si>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</si>
  <si>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</si>
  <si>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</si>
  <si>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</si>
  <si>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</si>
  <si>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</si>
  <si>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</si>
  <si>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</si>
  <si>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</si>
  <si>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</si>
  <si>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</si>
  <si>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</si>
  <si>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</si>
  <si>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</si>
  <si>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</si>
  <si>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</si>
  <si>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</si>
  <si>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</si>
  <si>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</si>
  <si>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</si>
  <si>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</si>
  <si>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</si>
  <si>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</si>
  <si>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</si>
  <si>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</si>
  <si>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</si>
  <si>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</si>
  <si>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</si>
  <si>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</si>
  <si>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</si>
  <si>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</si>
  <si>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</si>
  <si>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</si>
  <si>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</si>
  <si>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</si>
  <si>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</si>
  <si>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</si>
  <si>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</si>
  <si>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</si>
  <si>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</si>
  <si>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</si>
  <si>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</si>
  <si>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</si>
  <si>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</si>
  <si>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</si>
  <si>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</si>
  <si>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</si>
  <si>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</si>
  <si>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</si>
  <si>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</si>
  <si>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</si>
  <si>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</si>
  <si>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</si>
  <si>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</si>
  <si>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</si>
  <si>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</si>
  <si>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</si>
  <si>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</si>
  <si>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</si>
  <si>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</si>
  <si>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</si>
  <si>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</si>
  <si>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</si>
  <si>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</si>
  <si>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</si>
  <si>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</si>
  <si>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</si>
  <si>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</si>
  <si>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</si>
  <si>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</si>
  <si>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</si>
  <si>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</si>
  <si>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</si>
  <si>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</si>
  <si>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</si>
  <si>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</si>
  <si>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</si>
  <si>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</si>
  <si>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</si>
  <si>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</si>
  <si>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</si>
  <si>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</si>
  <si>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</si>
  <si>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</si>
  <si>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</si>
  <si>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</si>
  <si>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</si>
  <si>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</si>
  <si>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</si>
  <si>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</si>
  <si>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</si>
  <si>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</si>
  <si>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</si>
  <si>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</si>
  <si>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</si>
  <si>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</si>
  <si>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</si>
  <si>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</si>
  <si>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</si>
  <si>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</si>
  <si>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</si>
  <si>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</si>
  <si>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</si>
  <si>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</si>
  <si>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</si>
  <si>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</si>
  <si>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</si>
  <si>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</si>
  <si>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</si>
  <si>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</si>
  <si>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</si>
  <si>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</si>
  <si>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</si>
  <si>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</si>
  <si>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</si>
  <si>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</si>
  <si>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</si>
  <si>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</si>
  <si>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</si>
  <si>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</si>
  <si>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</si>
  <si>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</si>
  <si>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</si>
  <si>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</si>
  <si>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</si>
  <si>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</si>
  <si>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</si>
  <si>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</si>
  <si>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</si>
  <si>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</si>
  <si>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</si>
  <si>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</si>
  <si>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</si>
  <si>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</si>
  <si>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</si>
  <si>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</si>
  <si>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</si>
  <si>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</si>
  <si>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</si>
  <si>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</si>
  <si>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</si>
  <si>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</si>
  <si>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</si>
  <si>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</si>
  <si>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</si>
  <si>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</si>
  <si>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</si>
  <si>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</si>
  <si>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</si>
  <si>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</si>
  <si>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</si>
  <si>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</si>
  <si>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</si>
  <si>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</si>
  <si>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</si>
  <si>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</si>
  <si>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</si>
  <si>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</si>
  <si>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</si>
  <si>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</si>
  <si>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</si>
  <si>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</si>
  <si>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</si>
  <si>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</si>
  <si>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</si>
  <si>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</si>
  <si>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</si>
  <si>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</si>
  <si>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</si>
  <si>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</si>
  <si>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</si>
  <si>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</si>
  <si>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</si>
  <si>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</si>
  <si>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</si>
  <si>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</si>
  <si>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</si>
  <si>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</si>
  <si>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</si>
  <si>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</si>
  <si>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</si>
  <si>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</si>
  <si>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</si>
  <si>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</si>
  <si>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</si>
  <si>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</si>
  <si>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</si>
  <si>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</si>
  <si>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</si>
  <si>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</si>
  <si>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</si>
  <si>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</si>
  <si>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</si>
  <si>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</si>
  <si>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</si>
  <si>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</si>
  <si>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</si>
  <si>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</si>
  <si>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</si>
  <si>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</si>
  <si>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</si>
  <si>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</si>
  <si>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</si>
  <si>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</si>
  <si>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</si>
  <si>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</si>
  <si>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</si>
  <si>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</si>
  <si>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</si>
  <si>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</si>
  <si>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</si>
  <si>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</si>
  <si>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</si>
  <si>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</si>
  <si>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</si>
  <si>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</si>
  <si>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</si>
  <si>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</si>
  <si>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</si>
  <si>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</si>
  <si>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</si>
  <si>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</si>
  <si>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</si>
  <si>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</si>
  <si>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</si>
  <si>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</si>
  <si>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</si>
  <si>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</si>
  <si>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</si>
  <si>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</si>
  <si>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</si>
  <si>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</si>
  <si>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</si>
  <si>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</si>
  <si>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</si>
  <si>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</si>
  <si>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</si>
  <si>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</si>
  <si>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</si>
  <si>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</si>
  <si>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</si>
  <si>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</si>
  <si>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</si>
  <si>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</si>
  <si>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</si>
  <si>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</si>
  <si>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</si>
  <si>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</si>
  <si>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</si>
  <si>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</si>
  <si>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</si>
  <si>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</si>
  <si>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</si>
  <si>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</si>
  <si>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</si>
  <si>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</si>
  <si>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</si>
  <si>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</si>
  <si>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</si>
  <si>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</si>
  <si>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</si>
  <si>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</si>
  <si>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</si>
  <si>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</si>
  <si>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</si>
  <si>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</si>
  <si>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</si>
  <si>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</si>
  <si>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</si>
  <si>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</si>
  <si>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</si>
  <si>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</si>
  <si>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</si>
  <si>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</si>
  <si>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</si>
  <si>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</si>
  <si>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</si>
  <si>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</si>
  <si>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</si>
  <si>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</si>
  <si>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</si>
  <si>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</si>
  <si>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</si>
  <si>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</si>
  <si>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</si>
  <si>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</si>
  <si>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</si>
  <si>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</si>
  <si>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</si>
  <si>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</si>
  <si>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</si>
  <si>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</si>
  <si>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</si>
  <si>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</si>
  <si>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</si>
  <si>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</si>
  <si>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</si>
  <si>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</si>
  <si>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</si>
  <si>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</si>
  <si>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</si>
  <si>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</si>
  <si>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</si>
  <si>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</si>
  <si>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</si>
  <si>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</si>
  <si>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</si>
  <si>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</si>
  <si>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</si>
  <si>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</si>
  <si>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</si>
  <si>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</si>
  <si>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</si>
  <si>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</si>
  <si>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</si>
  <si>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</si>
  <si>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</si>
  <si>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</si>
  <si>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</si>
  <si>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</si>
  <si>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</si>
  <si>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</si>
  <si>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</si>
  <si>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</si>
  <si>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</si>
  <si>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</si>
  <si>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</si>
  <si>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</si>
  <si>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</si>
  <si>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</si>
  <si>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</si>
  <si>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</si>
  <si>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</si>
  <si>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</si>
  <si>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</si>
  <si>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</si>
  <si>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</si>
  <si>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</si>
  <si>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</si>
  <si>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</si>
  <si>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</si>
  <si>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</si>
  <si>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</si>
  <si>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</si>
  <si>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</si>
  <si>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</si>
  <si>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</si>
  <si>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</si>
  <si>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</si>
  <si>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</si>
  <si>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</si>
  <si>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</si>
  <si>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</si>
  <si>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</si>
  <si>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</si>
  <si>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</si>
  <si>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</si>
  <si>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</si>
  <si>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</si>
  <si>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</si>
  <si>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</si>
  <si>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</si>
  <si>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</si>
  <si>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</si>
  <si>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</si>
  <si>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</si>
  <si>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</si>
  <si>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</si>
  <si>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</si>
  <si>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</si>
  <si>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</si>
  <si>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</si>
  <si>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</si>
  <si>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</si>
  <si>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</si>
  <si>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</si>
  <si>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</si>
  <si>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</si>
  <si>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</si>
  <si>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</si>
  <si>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</si>
  <si>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</si>
  <si>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</si>
  <si>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</si>
  <si>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</si>
  <si>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</si>
  <si>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</si>
  <si>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</si>
  <si>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</si>
  <si>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</si>
  <si>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</si>
  <si>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</si>
  <si>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</si>
  <si>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</si>
  <si>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</si>
  <si>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</si>
  <si>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</si>
  <si>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</si>
  <si>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</si>
  <si>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</si>
  <si>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</si>
  <si>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</si>
  <si>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</si>
  <si>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</si>
  <si>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</si>
  <si>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</si>
  <si>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</si>
  <si>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</si>
  <si>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</si>
  <si>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</si>
  <si>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</si>
  <si>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</si>
  <si>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</si>
  <si>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</si>
  <si>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</si>
  <si>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</si>
  <si>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</si>
  <si>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</si>
  <si>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</si>
  <si>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</si>
  <si>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</si>
  <si>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</si>
  <si>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</si>
  <si>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</si>
  <si>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</si>
  <si>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</si>
  <si>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</si>
  <si>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</si>
  <si>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</si>
  <si>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</si>
  <si>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</si>
  <si>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</si>
  <si>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</si>
  <si>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</si>
  <si>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</si>
  <si>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</si>
  <si>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</si>
  <si>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</si>
  <si>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</si>
  <si>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</si>
  <si>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</si>
  <si>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</si>
  <si>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</si>
  <si>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</si>
  <si>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</si>
  <si>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</si>
  <si>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</si>
  <si>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</si>
  <si>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</si>
  <si>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</si>
  <si>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</si>
  <si>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</si>
  <si>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</si>
  <si>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</si>
  <si>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</si>
  <si>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</si>
  <si>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</si>
  <si>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</si>
  <si>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</si>
  <si>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</si>
  <si>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</si>
  <si>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</si>
  <si>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</si>
  <si>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</si>
  <si>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</si>
  <si>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</si>
  <si>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</si>
  <si>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</si>
  <si>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</si>
  <si>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</si>
  <si>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</si>
  <si>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</si>
  <si>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</si>
  <si>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</si>
  <si>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</si>
  <si>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</si>
  <si>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</si>
  <si>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</si>
  <si>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</si>
  <si>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</si>
  <si>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</si>
  <si>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</si>
  <si>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</si>
  <si>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</si>
  <si>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</si>
  <si>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</si>
  <si>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</si>
  <si>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</si>
  <si>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</si>
  <si>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</si>
  <si>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</si>
  <si>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</si>
  <si>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</si>
  <si>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</si>
  <si>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</si>
  <si>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</si>
  <si>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</si>
  <si>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</si>
  <si>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</si>
  <si>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</si>
  <si>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</si>
  <si>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</si>
  <si>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</si>
  <si>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</si>
  <si>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</si>
  <si>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</si>
  <si>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</si>
  <si>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</si>
  <si>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</si>
  <si>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</si>
  <si>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</si>
  <si>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</si>
  <si>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</si>
  <si>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</si>
  <si>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</si>
  <si>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</si>
  <si>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</si>
  <si>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</si>
  <si>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</si>
  <si>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</si>
  <si>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</si>
  <si>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</si>
  <si>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</si>
  <si>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</si>
  <si>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</si>
  <si>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</si>
  <si>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</si>
  <si>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</si>
  <si>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</si>
  <si>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</si>
  <si>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</si>
  <si>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</si>
  <si>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</si>
  <si>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</si>
  <si>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</si>
  <si>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</si>
  <si>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</si>
  <si>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</si>
  <si>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</si>
  <si>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</si>
  <si>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</si>
  <si>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</si>
  <si>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</si>
  <si>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</si>
  <si>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</si>
  <si>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</si>
  <si>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</si>
  <si>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</si>
  <si>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</si>
  <si>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</si>
  <si>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</si>
  <si>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</si>
  <si>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</si>
  <si>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</si>
  <si>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</si>
  <si>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</si>
  <si>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</si>
  <si>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</si>
  <si>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</si>
  <si>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</si>
  <si>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</si>
  <si>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</si>
  <si>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</si>
  <si>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</si>
  <si>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</si>
  <si>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</si>
  <si>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</si>
  <si>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</si>
  <si>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</si>
  <si>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</si>
  <si>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</si>
  <si>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</si>
  <si>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</si>
  <si>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</si>
  <si>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</si>
  <si>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</si>
  <si>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</si>
  <si>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</si>
  <si>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</si>
  <si>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</si>
  <si>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</si>
  <si>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</si>
  <si>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</si>
  <si>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</si>
  <si>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</si>
  <si>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</si>
  <si>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</si>
  <si>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</si>
  <si>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</si>
  <si>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</si>
  <si>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</si>
  <si>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</si>
  <si>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</si>
  <si>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</si>
  <si>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</si>
  <si>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</si>
  <si>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</si>
  <si>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</si>
  <si>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</si>
  <si>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</si>
  <si>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</si>
  <si>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</si>
  <si>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</si>
  <si>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</si>
  <si>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</si>
  <si>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</si>
  <si>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</si>
  <si>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</si>
  <si>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</si>
  <si>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</si>
  <si>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</si>
  <si>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</si>
  <si>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</si>
  <si>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</si>
  <si>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</si>
  <si>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</si>
  <si>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</si>
  <si>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</si>
  <si>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</si>
  <si>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</si>
  <si>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</si>
  <si>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</si>
  <si>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</si>
  <si>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</si>
  <si>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</si>
  <si>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</si>
  <si>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</si>
  <si>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</si>
  <si>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</si>
  <si>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</si>
  <si>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</si>
  <si>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</si>
  <si>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</si>
  <si>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</si>
  <si>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</si>
  <si>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</si>
  <si>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</si>
  <si>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</si>
  <si>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</si>
  <si>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</si>
  <si>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</si>
  <si>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</si>
  <si>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</si>
  <si>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</si>
  <si>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</si>
  <si>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</si>
  <si>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</si>
  <si>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</si>
  <si>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</si>
  <si>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</si>
  <si>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</si>
  <si>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</si>
  <si>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</si>
  <si>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</si>
  <si>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</si>
  <si>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</si>
  <si>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</si>
  <si>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</si>
  <si>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</si>
  <si>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</si>
  <si>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</si>
  <si>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</si>
  <si>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</si>
  <si>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</si>
  <si>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</si>
  <si>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</si>
  <si>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</si>
  <si>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</si>
  <si>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</si>
  <si>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</si>
  <si>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</si>
  <si>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</si>
  <si>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</si>
  <si>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</si>
  <si>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</si>
  <si>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</si>
  <si>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</si>
  <si>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</si>
  <si>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</si>
  <si>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</si>
  <si>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</si>
  <si>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</si>
  <si>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</si>
  <si>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</si>
  <si>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</si>
  <si>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</si>
  <si>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</si>
  <si>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</si>
  <si>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</si>
  <si>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</si>
  <si>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</si>
  <si>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</si>
  <si>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</si>
  <si>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</si>
  <si>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</si>
  <si>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</si>
  <si>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</si>
  <si>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</si>
  <si>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</si>
  <si>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</si>
  <si>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</si>
  <si>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</si>
  <si>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</si>
  <si>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</si>
  <si>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</si>
  <si>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</si>
  <si>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</si>
  <si>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</si>
  <si>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</si>
  <si>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</si>
  <si>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</si>
  <si>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</si>
  <si>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</si>
  <si>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</si>
  <si>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</si>
  <si>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</si>
  <si>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</si>
  <si>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</si>
  <si>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</si>
  <si>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</si>
  <si>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</si>
  <si>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</si>
  <si>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</si>
  <si>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</si>
  <si>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</si>
  <si>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</si>
  <si>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</si>
  <si>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</si>
  <si>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</si>
  <si>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</si>
  <si>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</si>
  <si>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</si>
  <si>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</si>
  <si>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</si>
  <si>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</si>
  <si>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</si>
  <si>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</si>
  <si>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</si>
  <si>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</si>
  <si>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</si>
  <si>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</si>
  <si>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</si>
  <si>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</si>
  <si>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</si>
  <si>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</si>
  <si>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</si>
  <si>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</si>
  <si>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</si>
  <si>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</si>
  <si>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</si>
  <si>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</si>
  <si>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</si>
  <si>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</si>
  <si>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</si>
  <si>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</si>
  <si>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</si>
  <si>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</si>
  <si>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</si>
  <si>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</si>
  <si>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</si>
  <si>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</si>
  <si>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</si>
  <si>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</si>
  <si>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</si>
  <si>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</si>
  <si>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</si>
  <si>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</si>
  <si>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</si>
  <si>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</si>
  <si>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</si>
  <si>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</si>
  <si>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</si>
  <si>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</si>
  <si>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</si>
  <si>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</si>
  <si>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</si>
  <si>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</si>
  <si>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</si>
  <si>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</si>
  <si>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</si>
  <si>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</si>
  <si>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</si>
  <si>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</si>
  <si>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</si>
  <si>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</si>
  <si>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</si>
  <si>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</si>
  <si>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</si>
  <si>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</si>
  <si>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</si>
  <si>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</si>
  <si>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</si>
  <si>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</si>
  <si>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</si>
  <si>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</si>
  <si>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</si>
  <si>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</si>
  <si>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</si>
  <si>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</si>
  <si>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</si>
  <si>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</si>
  <si>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</si>
  <si>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</si>
  <si>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</si>
  <si>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</si>
  <si>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</si>
  <si>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</si>
  <si>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</si>
  <si>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</si>
  <si>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</si>
  <si>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</si>
  <si>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</si>
  <si>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</si>
  <si>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</si>
  <si>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</si>
  <si>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</si>
  <si>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</si>
  <si>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</si>
  <si>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</si>
  <si>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</si>
  <si>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</si>
  <si>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</si>
  <si>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</si>
  <si>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</si>
  <si>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</si>
  <si>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</si>
  <si>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</si>
  <si>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</si>
  <si>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</si>
  <si>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</si>
  <si>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</si>
  <si>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</si>
  <si>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</si>
  <si>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</si>
  <si>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</si>
  <si>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</si>
  <si>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</si>
  <si>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</si>
  <si>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</si>
  <si>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</si>
  <si>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</si>
  <si>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</si>
  <si>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</si>
  <si>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</si>
  <si>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</si>
  <si>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</si>
  <si>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</si>
  <si>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</si>
  <si>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</si>
  <si>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</si>
  <si>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</si>
  <si>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</si>
  <si>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</si>
  <si>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</si>
  <si>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</si>
  <si>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</si>
  <si>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</si>
  <si>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</si>
  <si>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</si>
  <si>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</si>
  <si>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</si>
  <si>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</si>
  <si>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</si>
  <si>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</si>
  <si>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</si>
  <si>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</si>
  <si>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</si>
  <si>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</si>
  <si>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</si>
  <si>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</si>
  <si>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</si>
  <si>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</si>
  <si>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</si>
  <si>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</si>
  <si>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</si>
  <si>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</si>
  <si>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</si>
  <si>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</si>
  <si>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</si>
  <si>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</si>
  <si>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</si>
  <si>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</si>
  <si>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</si>
  <si>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</si>
  <si>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</si>
  <si>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</si>
  <si>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</si>
  <si>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</si>
  <si>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</si>
  <si>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</si>
  <si>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</si>
  <si>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</si>
  <si>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</si>
  <si>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</si>
  <si>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</si>
  <si>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</si>
  <si>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</si>
  <si>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</si>
  <si>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</si>
  <si>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</si>
  <si>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</si>
  <si>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</si>
  <si>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</si>
  <si>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</si>
  <si>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</si>
  <si>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</si>
  <si>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</si>
  <si>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</si>
  <si>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</si>
  <si>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</si>
  <si>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</si>
  <si>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</si>
  <si>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</si>
  <si>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</si>
  <si>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</si>
  <si>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</si>
  <si>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</si>
  <si>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</si>
  <si>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</si>
  <si>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</si>
  <si>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</si>
  <si>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</si>
  <si>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</si>
  <si>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</si>
  <si>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</si>
  <si>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</si>
  <si>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</si>
  <si>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</si>
  <si>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</si>
  <si>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</si>
  <si>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</si>
  <si>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</si>
  <si>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</si>
  <si>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</si>
  <si>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</si>
  <si>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</si>
  <si>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</si>
  <si>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</si>
  <si>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</si>
  <si>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</si>
  <si>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</si>
  <si>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</si>
  <si>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</si>
  <si>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</si>
  <si>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</si>
  <si>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</si>
  <si>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</si>
  <si>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</si>
  <si>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</si>
  <si>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</si>
  <si>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</si>
  <si>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</si>
  <si>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</si>
  <si>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</si>
  <si>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</si>
  <si>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</si>
  <si>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</si>
  <si>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</si>
  <si>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</si>
  <si>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</si>
  <si>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</si>
  <si>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</si>
  <si>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</si>
  <si>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</si>
  <si>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</si>
  <si>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</si>
  <si>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</si>
  <si>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</si>
  <si>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</si>
  <si>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</si>
  <si>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</si>
  <si>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</si>
  <si>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</si>
  <si>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</si>
  <si>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</si>
  <si>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</si>
  <si>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</si>
  <si>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</si>
  <si>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</si>
  <si>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</si>
  <si>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</si>
  <si>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</si>
  <si>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</si>
  <si>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</si>
  <si>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</si>
  <si>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</si>
  <si>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</si>
  <si>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</si>
  <si>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</si>
  <si>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</si>
  <si>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</si>
  <si>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</si>
  <si>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</si>
  <si>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</si>
  <si>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</si>
  <si>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</si>
  <si>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</si>
  <si>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</si>
  <si>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</si>
  <si>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</si>
  <si>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</si>
  <si>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</si>
  <si>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</si>
  <si>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</si>
  <si>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</si>
  <si>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</si>
  <si>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</si>
  <si>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</si>
  <si>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</si>
  <si>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</si>
  <si>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</si>
  <si>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</si>
  <si>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</si>
  <si>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</si>
  <si>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</si>
  <si>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</si>
  <si>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</si>
  <si>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</si>
  <si>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</si>
  <si>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</si>
  <si>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</si>
  <si>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</si>
  <si>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</si>
  <si>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</si>
  <si>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</si>
  <si>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</si>
  <si>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</si>
  <si>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</si>
  <si>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</si>
  <si>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</si>
  <si>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</si>
  <si>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</si>
  <si>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</si>
  <si>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</si>
  <si>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</si>
  <si>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</si>
  <si>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</si>
  <si>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</si>
  <si>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</si>
  <si>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</si>
  <si>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</si>
  <si>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</si>
  <si>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</si>
  <si>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</si>
  <si>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</si>
  <si>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</si>
  <si>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</si>
  <si>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</si>
  <si>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</si>
  <si>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</si>
  <si>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</si>
  <si>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</si>
  <si>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</si>
  <si>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</si>
  <si>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</si>
  <si>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</si>
  <si>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</si>
  <si>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</si>
  <si>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</si>
  <si>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</si>
  <si>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</si>
  <si>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</si>
  <si>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</si>
  <si>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</si>
  <si>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</si>
  <si>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</si>
  <si>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</si>
  <si>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</si>
  <si>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</si>
  <si>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</si>
  <si>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</si>
  <si>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</si>
  <si>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</si>
  <si>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</si>
  <si>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</si>
  <si>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</si>
  <si>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</si>
  <si>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</si>
  <si>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</si>
  <si>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</si>
  <si>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</si>
  <si>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</si>
  <si>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</si>
  <si>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</si>
  <si>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</si>
  <si>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</si>
  <si>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</si>
  <si>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</si>
  <si>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</si>
  <si>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</si>
  <si>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</si>
  <si>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</si>
  <si>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</si>
  <si>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</si>
  <si>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</si>
  <si>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</si>
  <si>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</si>
  <si>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</si>
  <si>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</si>
  <si>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</si>
  <si>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</si>
  <si>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</si>
  <si>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</si>
  <si>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</si>
  <si>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</si>
  <si>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</si>
  <si>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</si>
  <si>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</si>
  <si>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</si>
  <si>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</si>
  <si>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</si>
  <si>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</si>
  <si>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</si>
  <si>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</si>
  <si>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</si>
  <si>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</si>
  <si>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</si>
  <si>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</si>
  <si>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</si>
  <si>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</si>
  <si>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</si>
  <si>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</si>
  <si>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</si>
  <si>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</si>
  <si>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</si>
  <si>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</si>
  <si>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</si>
  <si>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</si>
  <si>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</si>
  <si>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</si>
  <si>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</si>
  <si>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</si>
  <si>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</si>
  <si>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</si>
  <si>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</si>
  <si>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</si>
  <si>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</si>
  <si>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</si>
  <si>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</si>
  <si>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</si>
  <si>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</si>
  <si>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</si>
  <si>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</si>
  <si>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</si>
  <si>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</si>
  <si>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</si>
  <si>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</si>
  <si>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</si>
  <si>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</si>
  <si>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</si>
  <si>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</si>
  <si>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</si>
  <si>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</si>
  <si>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</si>
  <si>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</si>
  <si>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</si>
  <si>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</si>
  <si>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</si>
  <si>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</si>
  <si>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</si>
  <si>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</si>
  <si>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</si>
  <si>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</si>
  <si>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</si>
  <si>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</si>
  <si>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</si>
  <si>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</si>
  <si>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</si>
  <si>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</si>
  <si>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</si>
  <si>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</si>
  <si>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</si>
  <si>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</si>
  <si>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</si>
  <si>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</si>
  <si>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</si>
  <si>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</si>
  <si>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</si>
  <si>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</si>
  <si>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</si>
  <si>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</si>
  <si>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</si>
  <si>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</si>
  <si>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</si>
  <si>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</si>
  <si>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</si>
  <si>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</si>
  <si>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</si>
  <si>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</si>
  <si>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</si>
  <si>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</si>
  <si>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</si>
  <si>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</si>
  <si>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</si>
  <si>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</si>
  <si>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</si>
  <si>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</si>
  <si>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</si>
  <si>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</si>
  <si>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</si>
  <si>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</si>
  <si>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</si>
  <si>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</si>
  <si>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</si>
  <si>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</si>
  <si>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</si>
  <si>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</si>
  <si>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</si>
  <si>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</si>
  <si>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</si>
  <si>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</si>
  <si>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</si>
  <si>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</si>
  <si>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</si>
  <si>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</si>
  <si>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</si>
  <si>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</si>
  <si>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</si>
  <si>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</si>
  <si>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</si>
  <si>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</si>
  <si>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</si>
  <si>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</si>
  <si>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</si>
  <si>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</si>
  <si>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</si>
  <si>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</si>
  <si>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</si>
  <si>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</si>
  <si>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</si>
  <si>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</si>
  <si>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</si>
  <si>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</si>
  <si>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</si>
  <si>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</si>
  <si>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</si>
  <si>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</si>
  <si>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</si>
  <si>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</si>
  <si>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</si>
  <si>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</si>
  <si>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</si>
  <si>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</si>
  <si>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</si>
  <si>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</si>
  <si>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</si>
  <si>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</si>
  <si>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</si>
  <si>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</si>
  <si>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</si>
  <si>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</si>
  <si>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</si>
  <si>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</si>
  <si>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</si>
  <si>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</si>
  <si>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</si>
  <si>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</si>
  <si>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</si>
  <si>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</si>
  <si>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</si>
  <si>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</si>
  <si>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</si>
  <si>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</si>
  <si>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</si>
  <si>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</si>
  <si>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</si>
  <si>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</si>
  <si>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</si>
  <si>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</si>
  <si>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</si>
  <si>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</si>
  <si>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</si>
  <si>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</si>
  <si>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</si>
  <si>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</si>
  <si>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</si>
  <si>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</si>
  <si>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</si>
  <si>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</si>
  <si>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</si>
  <si>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</si>
  <si>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</si>
  <si>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</si>
  <si>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</si>
  <si>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</si>
  <si>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</si>
  <si>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</si>
  <si>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</si>
  <si>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</si>
  <si>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</si>
  <si>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</si>
  <si>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</si>
  <si>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</si>
  <si>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</si>
  <si>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</si>
  <si>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</si>
  <si>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</si>
  <si>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</si>
  <si>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</si>
  <si>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</si>
  <si>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</si>
  <si>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</si>
  <si>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</si>
  <si>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</si>
  <si>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</si>
  <si>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</si>
  <si>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</si>
  <si>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</si>
  <si>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</si>
  <si>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</si>
  <si>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</si>
  <si>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</si>
  <si>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</si>
  <si>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</si>
  <si>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</si>
  <si>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</si>
  <si>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</si>
  <si>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</si>
  <si>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</si>
  <si>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</si>
  <si>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</si>
  <si>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</si>
  <si>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</si>
  <si>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</si>
  <si>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</si>
  <si>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</si>
  <si>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</si>
  <si>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</si>
  <si>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</si>
  <si>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</si>
  <si>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</si>
  <si>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</si>
  <si>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</si>
  <si>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</si>
  <si>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</si>
  <si>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</si>
  <si>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</si>
  <si>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</si>
  <si>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</si>
  <si>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</si>
  <si>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</si>
  <si>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</si>
  <si>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</si>
  <si>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</si>
  <si>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</si>
  <si>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</si>
  <si>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</si>
  <si>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</si>
  <si>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</si>
  <si>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</si>
  <si>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</si>
  <si>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</si>
  <si>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</si>
  <si>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</si>
  <si>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</si>
  <si>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</si>
  <si>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</si>
  <si>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</si>
  <si>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</si>
  <si>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</si>
  <si>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</si>
  <si>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</si>
  <si>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</si>
  <si>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</si>
  <si>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</si>
  <si>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</si>
  <si>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</si>
  <si>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</si>
  <si>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</si>
  <si>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</si>
  <si>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</si>
  <si>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</si>
  <si>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</si>
  <si>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</si>
  <si>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</si>
  <si>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</si>
  <si>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</si>
  <si>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</si>
  <si>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</si>
  <si>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</si>
  <si>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</si>
  <si>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</si>
  <si>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</si>
  <si>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</si>
  <si>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</si>
  <si>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</si>
  <si>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</si>
  <si>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</si>
  <si>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</si>
  <si>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</si>
  <si>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</si>
  <si>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</si>
  <si>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</si>
  <si>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</si>
  <si>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</si>
  <si>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</si>
  <si>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</si>
  <si>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</si>
  <si>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</si>
  <si>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</si>
  <si>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</si>
  <si>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</si>
  <si>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</si>
  <si>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</si>
  <si>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</si>
  <si>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</si>
  <si>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</si>
  <si>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</si>
  <si>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</si>
  <si>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</si>
  <si>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</si>
  <si>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</si>
  <si>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</si>
  <si>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</si>
  <si>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</si>
  <si>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</si>
  <si>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</si>
  <si>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</si>
  <si>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</si>
  <si>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</si>
  <si>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</si>
  <si>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</si>
  <si>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</si>
  <si>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</si>
  <si>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</si>
  <si>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</si>
  <si>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</si>
  <si>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</si>
  <si>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</si>
  <si>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</si>
  <si>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</si>
  <si>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</si>
  <si>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</si>
  <si>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</si>
  <si>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</si>
  <si>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</si>
  <si>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</si>
  <si>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</si>
  <si>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</si>
  <si>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</si>
  <si>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</si>
  <si>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</si>
  <si>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</si>
  <si>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</si>
  <si>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</si>
  <si>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</si>
  <si>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</si>
  <si>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</si>
  <si>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</si>
  <si>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</si>
  <si>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</si>
  <si>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</si>
  <si>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</si>
  <si>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</si>
  <si>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</si>
  <si>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</si>
  <si>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</si>
  <si>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</si>
  <si>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</si>
  <si>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</si>
  <si>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</si>
  <si>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</si>
  <si>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</si>
  <si>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</si>
  <si>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</si>
  <si>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</si>
  <si>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</si>
  <si>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</si>
  <si>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</si>
  <si>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</si>
  <si>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</si>
  <si>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</si>
  <si>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</si>
  <si>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</si>
  <si>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</si>
  <si>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</si>
  <si>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</si>
  <si>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</si>
  <si>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</si>
  <si>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</si>
  <si>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</si>
  <si>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</si>
  <si>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</si>
  <si>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</si>
  <si>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</si>
  <si>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</si>
  <si>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</si>
  <si>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</si>
  <si>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</si>
  <si>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</si>
  <si>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</si>
  <si>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</si>
  <si>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</si>
  <si>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</si>
  <si>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</si>
  <si>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</si>
  <si>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</si>
  <si>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</si>
  <si>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</si>
  <si>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</si>
  <si>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</si>
  <si>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</si>
  <si>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</si>
  <si>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</si>
  <si>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</si>
  <si>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</si>
  <si>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</si>
  <si>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</si>
  <si>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</si>
  <si>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</si>
  <si>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</si>
  <si>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</si>
  <si>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</si>
  <si>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</si>
  <si>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</si>
  <si>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</si>
  <si>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</si>
  <si>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</si>
  <si>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</si>
  <si>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</si>
  <si>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</si>
  <si>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</si>
  <si>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</si>
  <si>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</si>
  <si>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</si>
  <si>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</si>
  <si>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</si>
  <si>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</si>
  <si>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</si>
  <si>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</si>
  <si>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</si>
  <si>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</si>
  <si>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</si>
  <si>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</si>
  <si>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</si>
  <si>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</si>
  <si>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</si>
  <si>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</si>
  <si>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</si>
  <si>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</si>
  <si>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</si>
  <si>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</si>
  <si>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</si>
  <si>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</si>
  <si>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</si>
  <si>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</si>
  <si>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</si>
  <si>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</si>
  <si>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</si>
  <si>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</si>
  <si>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</si>
  <si>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</si>
  <si>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</si>
  <si>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</si>
  <si>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</si>
  <si>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</si>
  <si>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</si>
  <si>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</si>
  <si>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</si>
  <si>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</si>
  <si>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</si>
  <si>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</si>
  <si>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</si>
  <si>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</si>
  <si>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</si>
  <si>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</si>
  <si>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</si>
  <si>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</si>
  <si>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</si>
  <si>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</si>
  <si>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</si>
  <si>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</si>
  <si>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</si>
  <si>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</si>
  <si>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</si>
  <si>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</si>
  <si>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</si>
  <si>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</si>
  <si>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</si>
  <si>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</si>
  <si>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</si>
  <si>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</si>
  <si>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</si>
  <si>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</si>
  <si>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</si>
  <si>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</si>
  <si>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</si>
  <si>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</si>
  <si>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</si>
  <si>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</si>
  <si>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</si>
  <si>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</si>
  <si>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</si>
  <si>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</si>
  <si>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</si>
  <si>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</si>
  <si>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</si>
  <si>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</si>
  <si>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</si>
  <si>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</si>
  <si>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</si>
  <si>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</si>
  <si>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</si>
  <si>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</si>
  <si>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</si>
  <si>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</si>
  <si>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</si>
  <si>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</si>
  <si>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</si>
  <si>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</si>
  <si>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</si>
  <si>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</si>
  <si>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</si>
  <si>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</si>
  <si>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</si>
  <si>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</si>
  <si>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</si>
  <si>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</si>
  <si>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</si>
  <si>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</si>
  <si>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</si>
  <si>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</si>
  <si>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</si>
  <si>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</si>
  <si>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</si>
  <si>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</si>
  <si>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</si>
  <si>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</si>
  <si>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</si>
  <si>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</si>
  <si>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</si>
  <si>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</si>
  <si>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</si>
  <si>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</si>
  <si>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</si>
  <si>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</si>
  <si>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</si>
  <si>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</si>
  <si>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</si>
  <si>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</si>
  <si>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</si>
  <si>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</si>
  <si>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</si>
  <si>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</si>
  <si>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</si>
  <si>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</si>
  <si>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</si>
  <si>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</si>
  <si>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</si>
  <si>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</si>
  <si>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</si>
  <si>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</si>
  <si>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</si>
  <si>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</si>
  <si>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</si>
  <si>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</si>
  <si>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</si>
  <si>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</si>
  <si>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</si>
  <si>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</si>
  <si>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</si>
  <si>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</si>
  <si>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</si>
  <si>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</si>
  <si>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</si>
  <si>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</si>
  <si>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</si>
  <si>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</si>
  <si>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</si>
  <si>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</si>
  <si>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</si>
  <si>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</si>
  <si>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</si>
  <si>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</si>
  <si>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</si>
  <si>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</si>
  <si>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</si>
  <si>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</si>
  <si>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</si>
  <si>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</si>
  <si>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</si>
  <si>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</si>
  <si>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</si>
  <si>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</si>
  <si>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</si>
  <si>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</si>
  <si>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</si>
  <si>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</si>
  <si>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</si>
  <si>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</si>
  <si>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</si>
  <si>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</si>
  <si>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</si>
  <si>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</si>
  <si>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</si>
  <si>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</si>
  <si>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</si>
  <si>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</si>
  <si>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</si>
  <si>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</si>
  <si>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</si>
  <si>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</si>
  <si>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</si>
  <si>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</si>
  <si>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</si>
  <si>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</si>
  <si>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</si>
  <si>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</si>
  <si>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</si>
  <si>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</si>
  <si>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</si>
  <si>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</si>
  <si>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</si>
  <si>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</si>
  <si>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</si>
  <si>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</si>
  <si>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</si>
  <si>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</si>
  <si>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</si>
  <si>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</si>
  <si>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</si>
  <si>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</si>
  <si>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</si>
  <si>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</si>
  <si>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</si>
  <si>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</si>
  <si>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</si>
  <si>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</si>
  <si>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</si>
  <si>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</si>
  <si>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</si>
  <si>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</si>
  <si>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</si>
  <si>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</si>
  <si>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</si>
  <si>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</si>
  <si>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</si>
  <si>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</si>
  <si>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</si>
  <si>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</si>
  <si>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</si>
  <si>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</si>
  <si>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</si>
  <si>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</si>
  <si>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</si>
  <si>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</si>
  <si>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</si>
  <si>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</si>
  <si>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</si>
  <si>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</si>
  <si>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</si>
  <si>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</si>
  <si>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</si>
  <si>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</si>
  <si>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</si>
  <si>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</si>
  <si>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</si>
  <si>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</si>
  <si>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</si>
  <si>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</si>
  <si>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</si>
  <si>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</si>
  <si>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</si>
  <si>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</si>
  <si>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</si>
  <si>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</si>
  <si>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</si>
  <si>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</si>
  <si>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</si>
  <si>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</si>
  <si>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</si>
  <si>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</si>
  <si>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</si>
  <si>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</si>
  <si>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</si>
  <si>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</si>
  <si>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</si>
  <si>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</si>
  <si>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</si>
  <si>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</si>
  <si>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</si>
  <si>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</si>
  <si>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</si>
  <si>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</si>
  <si>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</si>
  <si>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</si>
  <si>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</si>
  <si>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</si>
  <si>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</si>
  <si>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</si>
  <si>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</si>
  <si>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</si>
  <si>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</si>
  <si>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</si>
  <si>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</si>
  <si>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</si>
  <si>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</si>
  <si>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</si>
  <si>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</si>
  <si>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</si>
  <si>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</si>
  <si>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</si>
  <si>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</si>
  <si>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</si>
  <si>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</si>
  <si>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</si>
  <si>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</si>
  <si>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</si>
  <si>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</si>
  <si>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</si>
  <si>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</si>
  <si>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</si>
  <si>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</si>
  <si>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</si>
  <si>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</si>
  <si>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</si>
  <si>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</si>
  <si>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</si>
  <si>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</si>
  <si>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</si>
  <si>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</si>
  <si>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</si>
  <si>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</si>
  <si>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</si>
  <si>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</si>
  <si>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</si>
  <si>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</si>
  <si>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</si>
  <si>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</si>
  <si>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</si>
  <si>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</si>
  <si>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</si>
  <si>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</si>
  <si>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</si>
  <si>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</si>
  <si>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</si>
  <si>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</si>
  <si>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</si>
  <si>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</si>
  <si>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</si>
  <si>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</si>
  <si>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</si>
  <si>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</si>
  <si>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</si>
  <si>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</si>
  <si>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</si>
  <si>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</si>
  <si>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</si>
  <si>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</si>
  <si>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</si>
  <si>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</si>
  <si>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</si>
  <si>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</si>
  <si>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</si>
  <si>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</si>
  <si>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</si>
  <si>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</si>
  <si>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</si>
  <si>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</si>
  <si>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</si>
  <si>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</si>
  <si>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</si>
  <si>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</si>
  <si>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</si>
  <si>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</si>
  <si>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</si>
  <si>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</si>
  <si>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</si>
  <si>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</si>
  <si>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</si>
  <si>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</si>
  <si>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</si>
  <si>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</si>
  <si>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</si>
  <si>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</si>
  <si>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</si>
  <si>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</si>
  <si>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</si>
  <si>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</si>
  <si>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</si>
  <si>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</si>
  <si>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</si>
  <si>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</si>
  <si>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</si>
  <si>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</si>
  <si>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</si>
  <si>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</si>
  <si>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</si>
  <si>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</si>
  <si>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</si>
  <si>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</si>
  <si>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</si>
  <si>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</si>
  <si>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</si>
  <si>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</si>
  <si>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</si>
  <si>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</si>
  <si>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</si>
  <si>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</si>
  <si>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</si>
  <si>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</si>
  <si>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</si>
  <si>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</si>
  <si>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</si>
  <si>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</si>
  <si>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</si>
  <si>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</si>
  <si>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</si>
  <si>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</si>
  <si>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</si>
  <si>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</si>
  <si>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</si>
  <si>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</si>
  <si>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</si>
  <si>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</si>
  <si>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</si>
  <si>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</si>
  <si>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</si>
  <si>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</si>
  <si>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</si>
  <si>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</si>
  <si>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</si>
  <si>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</si>
  <si>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</si>
  <si>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</si>
  <si>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</si>
  <si>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</si>
  <si>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</si>
  <si>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</si>
  <si>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</si>
  <si>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</si>
  <si>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</si>
  <si>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</si>
  <si>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</si>
  <si>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</si>
  <si>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</si>
  <si>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</si>
  <si>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</si>
  <si>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</si>
  <si>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</si>
  <si>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</si>
  <si>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</si>
  <si>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</si>
  <si>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</si>
  <si>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</si>
  <si>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</si>
  <si>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</si>
  <si>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</si>
  <si>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</si>
  <si>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</si>
  <si>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</si>
  <si>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</si>
  <si>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</si>
  <si>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</si>
  <si>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</si>
  <si>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</si>
  <si>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</si>
  <si>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</si>
  <si>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</si>
  <si>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</si>
  <si>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</si>
  <si>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</si>
  <si>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</si>
  <si>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</si>
  <si>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</si>
  <si>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</si>
  <si>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</si>
  <si>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</si>
  <si>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</si>
  <si>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</si>
  <si>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</si>
  <si>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</si>
  <si>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</si>
  <si>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</si>
  <si>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</si>
  <si>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</si>
  <si>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</si>
  <si>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</si>
  <si>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</si>
  <si>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</si>
  <si>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</si>
  <si>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</si>
  <si>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</si>
  <si>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</si>
  <si>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</si>
  <si>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</si>
  <si>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</si>
  <si>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</si>
  <si>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</si>
  <si>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</si>
  <si>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</si>
  <si>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</si>
  <si>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</si>
  <si>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</si>
  <si>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</si>
  <si>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</si>
  <si>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</si>
  <si>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</si>
  <si>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</si>
  <si>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</si>
  <si>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</si>
  <si>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</si>
  <si>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</si>
  <si>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</si>
  <si>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</si>
  <si>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</si>
  <si>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</si>
  <si>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</si>
  <si>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</si>
  <si>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</si>
  <si>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</si>
  <si>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</si>
  <si>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</si>
  <si>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</si>
  <si>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</si>
  <si>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</si>
  <si>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</si>
  <si>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</si>
  <si>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</si>
  <si>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</si>
  <si>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</si>
  <si>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</si>
  <si>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</si>
  <si>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</si>
  <si>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</si>
  <si>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</si>
  <si>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</si>
  <si>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</si>
  <si>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</si>
  <si>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</si>
  <si>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</si>
  <si>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</si>
  <si>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</si>
  <si>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</si>
  <si>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</si>
  <si>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</si>
  <si>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</si>
  <si>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</si>
  <si>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</si>
  <si>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</si>
  <si>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</si>
  <si>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</si>
  <si>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</si>
  <si>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</si>
  <si>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</si>
  <si>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</si>
  <si>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</si>
  <si>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</si>
  <si>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</si>
  <si>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</si>
  <si>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</si>
  <si>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</si>
  <si>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</si>
  <si>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</si>
  <si>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</si>
  <si>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</si>
  <si>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</si>
  <si>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</si>
  <si>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</si>
  <si>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</si>
  <si>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</si>
  <si>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</si>
  <si>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</si>
  <si>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</si>
  <si>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</si>
  <si>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</si>
  <si>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</si>
  <si>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</si>
  <si>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</si>
  <si>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</si>
  <si>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</si>
  <si>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</si>
  <si>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</si>
  <si>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</si>
  <si>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</si>
  <si>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</si>
  <si>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</si>
  <si>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</si>
  <si>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</si>
  <si>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</si>
  <si>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</si>
  <si>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</si>
  <si>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</si>
  <si>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</si>
  <si>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</si>
  <si>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</si>
  <si>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</si>
  <si>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</si>
  <si>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</si>
  <si>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</si>
  <si>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</si>
  <si>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</si>
  <si>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</si>
  <si>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</si>
  <si>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</si>
  <si>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</si>
  <si>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</si>
  <si>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</si>
  <si>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</si>
  <si>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</si>
  <si>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</si>
  <si>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</si>
  <si>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</si>
  <si>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</si>
  <si>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</si>
  <si>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</si>
  <si>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</si>
  <si>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</si>
  <si>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</si>
  <si>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</si>
  <si>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</si>
  <si>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</si>
  <si>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</si>
  <si>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</si>
  <si>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</si>
  <si>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</si>
  <si>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</si>
  <si>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</si>
  <si>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</si>
  <si>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</si>
  <si>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</si>
  <si>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</si>
  <si>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</si>
  <si>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</si>
  <si>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</si>
  <si>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</si>
  <si>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</si>
  <si>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</si>
  <si>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</si>
  <si>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</si>
  <si>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</si>
  <si>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</si>
  <si>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</si>
  <si>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</si>
  <si>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</si>
  <si>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</si>
  <si>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</si>
  <si>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</si>
  <si>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</si>
  <si>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</si>
  <si>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</si>
  <si>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</si>
  <si>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</si>
  <si>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</si>
  <si>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</si>
  <si>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</si>
  <si>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</si>
  <si>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</si>
  <si>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</si>
  <si>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</si>
  <si>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</si>
  <si>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</si>
  <si>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</si>
  <si>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</si>
  <si>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</si>
  <si>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</si>
  <si>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</si>
  <si>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</si>
  <si>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</si>
  <si>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</si>
  <si>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</si>
  <si>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</si>
  <si>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</si>
  <si>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</si>
  <si>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</si>
  <si>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</si>
  <si>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</si>
  <si>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</si>
  <si>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</si>
  <si>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</si>
  <si>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</si>
  <si>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</si>
  <si>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</si>
  <si>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</si>
  <si>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</si>
  <si>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</si>
  <si>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</si>
  <si>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</si>
  <si>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</si>
  <si>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</si>
  <si>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</si>
  <si>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</si>
  <si>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</si>
  <si>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</si>
  <si>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</si>
  <si>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</si>
  <si>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</si>
  <si>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</si>
  <si>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</si>
  <si>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</si>
  <si>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</si>
  <si>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</si>
  <si>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</si>
  <si>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</si>
  <si>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</si>
  <si>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</si>
  <si>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</si>
  <si>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</si>
  <si>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</si>
  <si>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</si>
  <si>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</si>
  <si>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</si>
  <si>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</si>
  <si>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</si>
  <si>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</si>
  <si>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</si>
  <si>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</si>
  <si>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</si>
  <si>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</si>
  <si>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</si>
  <si>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</si>
  <si>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</si>
  <si>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</si>
  <si>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</si>
  <si>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</si>
  <si>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</si>
  <si>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</si>
  <si>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</si>
  <si>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</si>
  <si>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</si>
  <si>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</si>
  <si>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</si>
  <si>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</si>
  <si>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</si>
  <si>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</si>
  <si>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</si>
  <si>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</si>
  <si>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</si>
  <si>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</si>
  <si>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</si>
  <si>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</si>
  <si>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</si>
  <si>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</si>
  <si>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</si>
  <si>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</si>
  <si>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</si>
  <si>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</si>
  <si>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</si>
  <si>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</si>
  <si>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</si>
  <si>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</si>
  <si>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</si>
  <si>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</si>
  <si>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</si>
  <si>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</si>
  <si>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</si>
  <si>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</si>
  <si>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</si>
  <si>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</si>
  <si>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</si>
  <si>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</si>
  <si>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</si>
  <si>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</si>
  <si>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</si>
  <si>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</si>
  <si>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</si>
  <si>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</si>
  <si>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</si>
  <si>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</si>
  <si>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</si>
  <si>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</si>
  <si>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</si>
  <si>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</si>
  <si>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</si>
  <si>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</si>
  <si>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</si>
  <si>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</si>
  <si>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</si>
  <si>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</si>
  <si>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</si>
  <si>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</si>
  <si>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</si>
  <si>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</si>
  <si>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</si>
  <si>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</si>
  <si>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</si>
  <si>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</si>
  <si>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</si>
  <si>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</si>
  <si>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</si>
  <si>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</si>
  <si>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</si>
  <si>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</si>
  <si>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</si>
  <si>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</si>
  <si>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</si>
  <si>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</si>
  <si>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</si>
  <si>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</si>
  <si>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</si>
  <si>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</si>
  <si>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</si>
  <si>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</si>
  <si>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</si>
  <si>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</si>
  <si>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</si>
  <si>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</si>
  <si>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</si>
  <si>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</si>
  <si>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</si>
  <si>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</si>
  <si>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</si>
  <si>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</si>
  <si>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</si>
  <si>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</si>
  <si>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</si>
  <si>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</si>
  <si>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</si>
  <si>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</si>
  <si>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</si>
  <si>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</si>
  <si>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</si>
  <si>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</si>
  <si>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</si>
  <si>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</si>
  <si>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</si>
  <si>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</si>
  <si>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</si>
  <si>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</si>
  <si>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</si>
  <si>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</si>
  <si>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</si>
  <si>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</si>
  <si>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</si>
  <si>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</si>
  <si>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</si>
  <si>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</si>
  <si>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</si>
  <si>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</si>
  <si>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</si>
  <si>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</si>
  <si>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</si>
  <si>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</si>
  <si>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</si>
  <si>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</si>
  <si>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</si>
  <si>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</si>
  <si>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</si>
  <si>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</si>
  <si>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</si>
  <si>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</si>
  <si>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</si>
  <si>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</si>
  <si>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</si>
  <si>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</si>
  <si>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</si>
  <si>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</si>
  <si>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</si>
  <si>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</si>
  <si>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</si>
  <si>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</si>
  <si>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</si>
  <si>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</si>
  <si>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</si>
  <si>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</si>
  <si>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</si>
  <si>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</si>
  <si>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</si>
  <si>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</si>
  <si>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</si>
  <si>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</si>
  <si>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</si>
  <si>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</si>
  <si>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</si>
  <si>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</si>
  <si>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</si>
  <si>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</si>
  <si>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</si>
  <si>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</si>
  <si>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</si>
  <si>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</si>
  <si>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</si>
  <si>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</si>
  <si>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</si>
  <si>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</si>
  <si>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</si>
  <si>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</si>
  <si>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</si>
  <si>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</si>
  <si>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</si>
  <si>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</si>
  <si>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</si>
  <si>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</si>
  <si>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</si>
  <si>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</si>
  <si>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</si>
  <si>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</si>
  <si>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</si>
  <si>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</si>
  <si>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</si>
  <si>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</si>
  <si>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</si>
  <si>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</si>
  <si>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</si>
  <si>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</si>
  <si>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</si>
  <si>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</si>
  <si>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</si>
  <si>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</si>
  <si>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</si>
  <si>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</si>
  <si>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</si>
  <si>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</si>
  <si>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</si>
  <si>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</si>
  <si>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</si>
  <si>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</si>
  <si>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</si>
  <si>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</si>
  <si>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</si>
  <si>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</si>
  <si>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</si>
  <si>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</si>
  <si>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</si>
  <si>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</si>
  <si>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</si>
  <si>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</si>
  <si>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</si>
  <si>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</si>
  <si>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</si>
  <si>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</si>
  <si>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</si>
  <si>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</si>
  <si>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</si>
  <si>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</si>
  <si>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</si>
  <si>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</si>
  <si>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</si>
  <si>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</si>
  <si>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</si>
  <si>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</si>
  <si>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</si>
  <si>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</si>
  <si>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</si>
  <si>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</si>
  <si>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</si>
  <si>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</si>
  <si>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</si>
  <si>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</si>
  <si>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</si>
  <si>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</si>
  <si>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</si>
  <si>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</si>
  <si>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</si>
  <si>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</si>
  <si>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</si>
  <si>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</si>
  <si>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</si>
  <si>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</si>
  <si>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</si>
  <si>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</si>
  <si>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</si>
  <si>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</si>
  <si>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</si>
  <si>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</si>
  <si>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</si>
  <si>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</si>
  <si>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</si>
  <si>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</si>
  <si>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</si>
  <si>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</si>
  <si>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</si>
  <si>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</si>
  <si>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</si>
  <si>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</si>
  <si>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</si>
  <si>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</si>
  <si>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</si>
  <si>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</si>
  <si>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</si>
  <si>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</si>
  <si>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</si>
  <si>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</si>
  <si>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</si>
  <si>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</si>
  <si>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</si>
  <si>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</si>
  <si>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</si>
  <si>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</si>
  <si>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</si>
  <si>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</si>
  <si>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</si>
  <si>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</si>
  <si>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</si>
  <si>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</si>
  <si>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</si>
  <si>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</si>
  <si>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</si>
  <si>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</si>
  <si>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</si>
  <si>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</si>
  <si>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</si>
  <si>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</si>
  <si>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</si>
  <si>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</si>
  <si>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</si>
  <si>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</si>
  <si>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</si>
  <si>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</si>
  <si>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</si>
  <si>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</si>
  <si>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</si>
  <si>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</si>
  <si>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</si>
  <si>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</si>
  <si>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</si>
  <si>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</si>
  <si>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</si>
  <si>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</si>
  <si>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</si>
  <si>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</si>
  <si>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</si>
  <si>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</si>
  <si>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</si>
  <si>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</si>
  <si>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</si>
  <si>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</si>
  <si>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</si>
  <si>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</si>
  <si>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</si>
  <si>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</si>
  <si>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</si>
  <si>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</si>
  <si>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</si>
  <si>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</si>
  <si>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</si>
  <si>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</si>
  <si>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</si>
  <si>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</si>
  <si>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</si>
  <si>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</si>
  <si>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</si>
  <si>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</si>
  <si>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</si>
  <si>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</si>
  <si>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</si>
  <si>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</si>
  <si>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</si>
  <si>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</si>
  <si>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</si>
  <si>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</si>
  <si>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</si>
  <si>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</si>
  <si>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</si>
  <si>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</si>
  <si>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</si>
  <si>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</si>
  <si>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</si>
  <si>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</si>
  <si>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</si>
  <si>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</si>
  <si>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</si>
  <si>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</si>
  <si>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</si>
  <si>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</si>
  <si>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</si>
  <si>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</si>
  <si>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</si>
  <si>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</si>
  <si>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</si>
  <si>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</si>
  <si>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</si>
  <si>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</si>
  <si>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</si>
  <si>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</si>
  <si>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</si>
  <si>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</si>
  <si>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</si>
  <si>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</si>
  <si>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</si>
  <si>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</si>
  <si>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</si>
  <si>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</si>
  <si>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</si>
  <si>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</si>
  <si>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</si>
  <si>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</si>
  <si>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</si>
  <si>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</si>
  <si>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</si>
  <si>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</si>
  <si>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</si>
  <si>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</si>
  <si>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</si>
  <si>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</si>
  <si>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</si>
  <si>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</si>
  <si>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</si>
  <si>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</si>
  <si>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</si>
  <si>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</si>
  <si>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</si>
  <si>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</si>
  <si>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</si>
  <si>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</si>
  <si>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</si>
  <si>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</si>
  <si>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</si>
  <si>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</si>
  <si>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</si>
  <si>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</si>
  <si>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</si>
  <si>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</si>
  <si>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</si>
  <si>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</si>
  <si>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</si>
  <si>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</si>
  <si>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</si>
  <si>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</si>
  <si>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</si>
  <si>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</si>
  <si>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</si>
  <si>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</si>
  <si>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</si>
  <si>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</si>
  <si>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</si>
  <si>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</si>
  <si>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</si>
  <si>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</si>
  <si>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</si>
  <si>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</si>
  <si>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</si>
  <si>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</si>
  <si>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</si>
  <si>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</si>
  <si>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</si>
  <si>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</si>
  <si>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</si>
  <si>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</si>
  <si>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</si>
  <si>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</si>
  <si>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</si>
  <si>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</si>
  <si>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</si>
  <si>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</si>
  <si>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</si>
  <si>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</si>
  <si>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</si>
  <si>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</si>
  <si>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</si>
  <si>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</si>
  <si>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</si>
  <si>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</si>
  <si>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</si>
  <si>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</si>
  <si>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</si>
  <si>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</si>
  <si>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</si>
  <si>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</si>
  <si>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</si>
  <si>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</si>
  <si>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</si>
  <si>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</si>
  <si>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</si>
  <si>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</si>
  <si>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</si>
  <si>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</si>
  <si>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</si>
  <si>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</si>
  <si>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</si>
  <si>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</si>
  <si>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</si>
  <si>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</si>
  <si>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</si>
  <si>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</si>
  <si>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</si>
  <si>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</si>
  <si>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</si>
  <si>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</si>
  <si>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</si>
  <si>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</si>
  <si>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</si>
  <si>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</si>
  <si>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</si>
  <si>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</si>
  <si>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</si>
  <si>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</si>
  <si>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</si>
  <si>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</si>
  <si>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</si>
  <si>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</si>
  <si>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</si>
  <si>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</si>
  <si>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</si>
  <si>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</si>
  <si>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</si>
  <si>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</si>
  <si>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</si>
  <si>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</si>
  <si>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</si>
  <si>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</si>
  <si>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</si>
  <si>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</si>
  <si>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</si>
  <si>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</si>
  <si>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</si>
  <si>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</si>
  <si>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</si>
  <si>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</si>
  <si>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</si>
  <si>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</si>
  <si>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</si>
  <si>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</si>
  <si>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</si>
  <si>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</si>
  <si>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</si>
  <si>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</si>
  <si>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</si>
  <si>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</si>
  <si>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</si>
  <si>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</si>
  <si>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</si>
  <si>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</si>
  <si>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</si>
  <si>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</si>
  <si>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</si>
  <si>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</si>
  <si>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</si>
  <si>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</si>
  <si>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</si>
  <si>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</si>
  <si>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</si>
  <si>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</si>
  <si>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</si>
  <si>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</si>
  <si>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</si>
  <si>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</si>
  <si>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</si>
  <si>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</si>
  <si>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</si>
  <si>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</si>
  <si>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</si>
  <si>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</si>
  <si>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</si>
  <si>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</si>
  <si>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</si>
  <si>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</si>
  <si>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</si>
  <si>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</si>
  <si>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</si>
  <si>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</si>
  <si>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</si>
  <si>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</si>
  <si>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</si>
  <si>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</si>
  <si>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</si>
  <si>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</si>
  <si>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</si>
  <si>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</si>
  <si>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</si>
  <si>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</si>
  <si>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</si>
  <si>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</si>
  <si>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</si>
  <si>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</si>
  <si>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</si>
  <si>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</si>
  <si>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</si>
  <si>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</si>
  <si>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</si>
  <si>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</si>
  <si>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</si>
  <si>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</si>
  <si>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</si>
  <si>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</si>
  <si>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</si>
  <si>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</si>
  <si>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</si>
  <si>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</si>
  <si>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</si>
  <si>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</si>
  <si>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</si>
  <si>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</si>
  <si>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</si>
  <si>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</si>
  <si>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</si>
  <si>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</si>
  <si>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</si>
  <si>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</si>
  <si>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</si>
  <si>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</si>
  <si>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</si>
  <si>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</si>
  <si>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</si>
  <si>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</si>
  <si>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</si>
  <si>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</si>
  <si>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</si>
  <si>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</si>
  <si>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</si>
  <si>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</si>
  <si>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</si>
  <si>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</si>
  <si>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</si>
  <si>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</si>
  <si>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</si>
  <si>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</si>
  <si>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</si>
  <si>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</si>
  <si>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</si>
  <si>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</si>
  <si>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</si>
  <si>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</si>
  <si>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</si>
  <si>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</si>
  <si>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</si>
  <si>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</si>
  <si>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</si>
  <si>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</si>
  <si>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</si>
  <si>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</si>
  <si>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</si>
  <si>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</si>
  <si>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</si>
  <si>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</si>
  <si>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</si>
  <si>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</si>
  <si>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</si>
  <si>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</si>
  <si>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</si>
  <si>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</si>
  <si>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</si>
  <si>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</si>
  <si>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</si>
  <si>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</si>
  <si>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</si>
  <si>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</si>
  <si>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</si>
  <si>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</si>
  <si>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</si>
  <si>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</si>
  <si>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</si>
  <si>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</si>
  <si>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</si>
  <si>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</si>
  <si>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</si>
  <si>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</si>
  <si>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</si>
  <si>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</si>
  <si>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</si>
  <si>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</si>
  <si>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</si>
  <si>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</si>
  <si>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</si>
  <si>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</si>
  <si>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</si>
  <si>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</si>
  <si>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</si>
  <si>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</si>
  <si>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</si>
  <si>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</si>
  <si>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</si>
  <si>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</si>
  <si>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</si>
  <si>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</si>
  <si>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</si>
  <si>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</si>
  <si>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</si>
  <si>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</si>
  <si>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</si>
  <si>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</si>
  <si>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</si>
  <si>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</si>
  <si>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</si>
  <si>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</si>
  <si>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</si>
  <si>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</si>
  <si>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</si>
  <si>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</si>
  <si>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</si>
  <si>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</si>
  <si>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</si>
  <si>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</si>
  <si>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</si>
  <si>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</si>
  <si>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</si>
  <si>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</si>
  <si>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</si>
  <si>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</si>
  <si>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</si>
  <si>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</si>
  <si>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</si>
  <si>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</si>
  <si>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</si>
  <si>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</si>
  <si>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</si>
  <si>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</si>
  <si>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</si>
  <si>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</si>
  <si>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</si>
  <si>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</si>
  <si>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</si>
  <si>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</si>
  <si>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</si>
  <si>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</si>
  <si>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</si>
  <si>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</si>
  <si>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</si>
  <si>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</si>
  <si>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</si>
  <si>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</si>
  <si>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</si>
  <si>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</si>
  <si>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</si>
  <si>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</si>
  <si>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</si>
  <si>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</si>
  <si>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</si>
  <si>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</si>
  <si>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</si>
  <si>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</si>
  <si>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</si>
  <si>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</si>
  <si>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</si>
  <si>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</si>
  <si>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</si>
  <si>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</si>
  <si>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</si>
  <si>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</si>
  <si>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</si>
  <si>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</si>
  <si>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</si>
  <si>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</si>
  <si>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</si>
  <si>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</si>
  <si>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</si>
  <si>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</si>
  <si>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</si>
  <si>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</si>
  <si>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</si>
  <si>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</si>
  <si>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</si>
  <si>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</si>
  <si>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</si>
  <si>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</si>
  <si>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</si>
  <si>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</si>
  <si>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</si>
  <si>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</si>
  <si>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</si>
  <si>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</si>
  <si>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</si>
  <si>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</si>
  <si>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</si>
  <si>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</si>
  <si>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</si>
  <si>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</si>
  <si>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</si>
  <si>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</si>
  <si>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</si>
  <si>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</si>
  <si>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</si>
  <si>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</si>
  <si>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</si>
  <si>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</si>
  <si>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</si>
  <si>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</si>
  <si>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</si>
  <si>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</si>
  <si>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</si>
  <si>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</si>
  <si>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</si>
  <si>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</si>
  <si>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</si>
  <si>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</si>
  <si>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</si>
  <si>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</si>
  <si>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</si>
  <si>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</si>
  <si>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</si>
  <si>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</si>
  <si>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</si>
  <si>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</si>
  <si>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</si>
  <si>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</si>
  <si>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</si>
  <si>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</si>
  <si>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</si>
  <si>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</si>
  <si>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</si>
  <si>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</si>
  <si>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</si>
  <si>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</si>
  <si>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</si>
  <si>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</si>
  <si>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</si>
  <si>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</si>
  <si>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</si>
  <si>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</si>
  <si>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</si>
  <si>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</si>
  <si>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</si>
  <si>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</si>
  <si>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</si>
  <si>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</si>
  <si>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</si>
  <si>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</si>
  <si>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</si>
  <si>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</si>
  <si>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</si>
  <si>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</si>
  <si>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</si>
  <si>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</si>
  <si>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</si>
  <si>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</si>
  <si>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</si>
  <si>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</si>
  <si>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</si>
  <si>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</si>
  <si>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</si>
  <si>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</si>
  <si>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</si>
  <si>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</si>
  <si>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</si>
  <si>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</si>
  <si>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</si>
  <si>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</si>
  <si>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</si>
  <si>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</si>
  <si>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</si>
  <si>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</si>
  <si>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</si>
  <si>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</si>
  <si>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</si>
  <si>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</si>
  <si>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</si>
  <si>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</si>
  <si>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</si>
  <si>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</si>
  <si>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</si>
  <si>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</si>
  <si>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</si>
  <si>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</si>
  <si>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</si>
  <si>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</si>
  <si>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</si>
  <si>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</si>
  <si>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</si>
  <si>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</si>
  <si>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</si>
  <si>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</si>
  <si>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</si>
  <si>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</si>
  <si>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</si>
  <si>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</si>
  <si>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</si>
  <si>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</si>
  <si>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</si>
  <si>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</si>
  <si>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</si>
  <si>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</si>
  <si>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</si>
  <si>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</si>
  <si>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</si>
  <si>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</si>
  <si>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</si>
  <si>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</si>
  <si>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</si>
  <si>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</si>
  <si>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</si>
  <si>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</si>
  <si>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</si>
  <si>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</si>
  <si>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</si>
  <si>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</si>
  <si>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</si>
  <si>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</si>
  <si>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</si>
  <si>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</si>
  <si>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</si>
  <si>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</si>
  <si>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</si>
  <si>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</si>
  <si>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</si>
  <si>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</si>
  <si>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</si>
  <si>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</si>
  <si>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</si>
  <si>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</si>
  <si>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</si>
  <si>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</si>
  <si>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</si>
  <si>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</si>
  <si>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</si>
  <si>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</si>
  <si>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</si>
  <si>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</si>
  <si>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</si>
  <si>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</si>
  <si>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</si>
  <si>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</si>
  <si>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</si>
  <si>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</si>
  <si>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</si>
  <si>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</si>
  <si>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</si>
  <si>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</si>
  <si>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</si>
  <si>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</si>
  <si>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</si>
  <si>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</si>
  <si>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</si>
  <si>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</si>
  <si>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</si>
  <si>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</si>
  <si>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</si>
  <si>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</si>
  <si>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</si>
  <si>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</si>
  <si>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</si>
  <si>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</si>
  <si>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</si>
  <si>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</si>
  <si>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</si>
  <si>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</si>
  <si>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</si>
  <si>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</si>
  <si>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</si>
  <si>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</si>
  <si>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</si>
  <si>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</si>
  <si>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</si>
  <si>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</si>
  <si>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</si>
  <si>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</si>
  <si>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</si>
  <si>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</si>
  <si>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</si>
  <si>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</si>
  <si>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</si>
  <si>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</si>
  <si>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</si>
  <si>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</si>
  <si>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</si>
  <si>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</si>
  <si>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</si>
  <si>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</si>
  <si>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</si>
  <si>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</si>
  <si>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</si>
  <si>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</si>
  <si>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</si>
  <si>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</si>
  <si>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</si>
  <si>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</si>
  <si>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</si>
  <si>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</si>
  <si>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</si>
  <si>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</si>
  <si>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</si>
  <si>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</si>
  <si>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</si>
  <si>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</si>
  <si>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</si>
  <si>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</si>
  <si>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</si>
  <si>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</si>
  <si>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</si>
  <si>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</si>
  <si>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</si>
  <si>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</si>
  <si>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</si>
  <si>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</si>
  <si>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</si>
  <si>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</si>
  <si>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</si>
  <si>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</si>
  <si>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</si>
  <si>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</si>
  <si>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</si>
  <si>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</si>
  <si>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</si>
  <si>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</si>
  <si>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</si>
  <si>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</si>
  <si>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</si>
  <si>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</si>
  <si>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</si>
  <si>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</si>
  <si>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</si>
  <si>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</si>
  <si>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</si>
  <si>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</si>
  <si>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</si>
  <si>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</si>
  <si>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</si>
  <si>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</si>
  <si>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</si>
  <si>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</si>
  <si>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</si>
  <si>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</si>
  <si>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</si>
  <si>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</si>
  <si>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</si>
  <si>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</si>
  <si>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</si>
  <si>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</si>
  <si>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</si>
  <si>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</si>
  <si>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</si>
  <si>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</si>
  <si>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</si>
  <si>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</si>
  <si>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</si>
  <si>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</si>
  <si>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</si>
  <si>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</si>
  <si>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</si>
  <si>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</si>
  <si>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</si>
  <si>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</si>
  <si>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</si>
  <si>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</si>
  <si>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</si>
  <si>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</si>
  <si>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</si>
  <si>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</si>
  <si>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</si>
  <si>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</si>
  <si>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</si>
  <si>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</si>
  <si>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</si>
  <si>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</si>
  <si>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</si>
  <si>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</si>
  <si>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</si>
  <si>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</si>
  <si>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</si>
  <si>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</si>
  <si>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</si>
  <si>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</si>
  <si>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</si>
  <si>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</si>
  <si>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</si>
  <si>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</si>
  <si>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</si>
  <si>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</si>
  <si>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</si>
  <si>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</si>
  <si>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</si>
  <si>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</si>
  <si>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</si>
  <si>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</si>
  <si>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</si>
  <si>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</si>
  <si>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</si>
  <si>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</si>
  <si>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</si>
  <si>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</si>
  <si>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</si>
  <si>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</si>
  <si>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</si>
  <si>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</si>
  <si>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</si>
  <si>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</si>
  <si>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</si>
  <si>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</si>
  <si>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</si>
  <si>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</si>
  <si>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</si>
  <si>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</si>
  <si>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</si>
  <si>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</si>
  <si>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</si>
  <si>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</si>
  <si>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</si>
  <si>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</si>
  <si>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</si>
  <si>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</si>
  <si>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</si>
  <si>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</si>
  <si>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</si>
  <si>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</si>
  <si>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</si>
  <si>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</si>
  <si>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</si>
  <si>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</si>
  <si>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</si>
  <si>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</si>
  <si>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</si>
  <si>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</si>
  <si>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</si>
  <si>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</si>
  <si>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</si>
  <si>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</si>
  <si>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</si>
  <si>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</si>
  <si>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</si>
  <si>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</si>
  <si>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</si>
  <si>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</si>
  <si>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</si>
  <si>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</si>
  <si>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</si>
  <si>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</si>
  <si>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</si>
  <si>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</si>
  <si>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</si>
  <si>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</si>
  <si>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</si>
  <si>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</si>
  <si>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</si>
  <si>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</si>
  <si>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</si>
  <si>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</si>
  <si>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</si>
  <si>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</si>
  <si>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</si>
  <si>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</si>
  <si>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</si>
  <si>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</si>
  <si>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</si>
  <si>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</si>
  <si>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</si>
  <si>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</si>
  <si>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</si>
  <si>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</si>
  <si>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</si>
  <si>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</si>
  <si>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</si>
  <si>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</si>
  <si>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</si>
  <si>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</si>
  <si>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</si>
  <si>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</si>
  <si>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</si>
  <si>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</si>
  <si>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</si>
  <si>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</si>
  <si>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</si>
  <si>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</si>
  <si>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</si>
  <si>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</si>
  <si>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</si>
  <si>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</si>
  <si>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</si>
  <si>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</si>
  <si>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</si>
  <si>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</si>
  <si>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</si>
  <si>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</si>
  <si>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</si>
  <si>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</si>
  <si>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</si>
  <si>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</si>
  <si>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</si>
  <si>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</si>
  <si>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</si>
  <si>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</si>
  <si>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</si>
  <si>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</si>
  <si>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</si>
  <si>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</si>
  <si>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</si>
  <si>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</si>
  <si>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</si>
  <si>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</si>
  <si>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</si>
  <si>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</si>
  <si>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</si>
  <si>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</si>
  <si>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</si>
  <si>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</si>
  <si>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</si>
  <si>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</si>
  <si>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</si>
  <si>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</si>
  <si>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</si>
  <si>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</si>
  <si>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</si>
  <si>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</si>
  <si>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</si>
  <si>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</si>
  <si>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</si>
  <si>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</si>
  <si>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</si>
  <si>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</si>
  <si>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</si>
  <si>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</si>
  <si>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</si>
  <si>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</si>
  <si>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</si>
  <si>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</si>
  <si>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</si>
  <si>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</si>
  <si>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</si>
  <si>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</si>
  <si>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</si>
  <si>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</si>
  <si>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</si>
  <si>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</si>
  <si>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</si>
  <si>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</si>
  <si>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</si>
  <si>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</si>
  <si>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</si>
  <si>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</si>
  <si>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</si>
  <si>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</si>
  <si>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</si>
  <si>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</si>
  <si>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</si>
  <si>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</si>
  <si>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</si>
  <si>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</si>
  <si>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</si>
  <si>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</si>
  <si>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</si>
  <si>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</si>
  <si>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</si>
  <si>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</si>
  <si>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</si>
  <si>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</si>
  <si>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</si>
  <si>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</si>
  <si>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</si>
  <si>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</si>
  <si>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</si>
  <si>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</si>
  <si>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</si>
  <si>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</si>
  <si>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</si>
  <si>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</si>
  <si>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</si>
  <si>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</si>
  <si>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</si>
  <si>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</si>
  <si>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</si>
  <si>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</si>
  <si>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</si>
  <si>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</si>
  <si>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</si>
  <si>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</si>
  <si>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</si>
  <si>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</si>
  <si>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</si>
  <si>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</si>
  <si>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</si>
  <si>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</si>
  <si>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</si>
  <si>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</si>
  <si>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</si>
  <si>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</si>
  <si>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</si>
  <si>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</si>
  <si>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</si>
  <si>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</si>
  <si>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</si>
  <si>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</si>
  <si>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</si>
  <si>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</si>
  <si>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</si>
  <si>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</si>
  <si>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</si>
  <si>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</si>
  <si>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</si>
  <si>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</si>
  <si>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</si>
  <si>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</si>
  <si>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</si>
  <si>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</si>
  <si>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</si>
  <si>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</si>
  <si>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</si>
  <si>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</si>
  <si>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</si>
  <si>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</si>
  <si>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</si>
  <si>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</si>
  <si>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</si>
  <si>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</si>
  <si>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</si>
  <si>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</si>
  <si>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</si>
  <si>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</si>
  <si>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</si>
  <si>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</si>
  <si>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</si>
  <si>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</si>
  <si>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</si>
  <si>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</si>
  <si>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</si>
  <si>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</si>
  <si>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</si>
  <si>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</si>
  <si>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</si>
  <si>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</si>
  <si>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</si>
  <si>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</si>
  <si>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</si>
  <si>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</si>
  <si>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</si>
  <si>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</si>
  <si>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</si>
  <si>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</si>
  <si>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</si>
  <si>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</si>
  <si>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</si>
  <si>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</si>
  <si>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</si>
  <si>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</si>
  <si>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</si>
  <si>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</si>
  <si>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</si>
  <si>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</si>
  <si>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</si>
  <si>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</si>
  <si>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</si>
  <si>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</si>
  <si>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</si>
  <si>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</si>
  <si>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</si>
  <si>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</si>
  <si>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</si>
  <si>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</si>
  <si>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</si>
  <si>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</si>
  <si>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</si>
  <si>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</si>
  <si>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</si>
  <si>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</si>
  <si>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</si>
  <si>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</si>
  <si>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</si>
  <si>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</si>
  <si>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</si>
  <si>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</si>
  <si>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</si>
  <si>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</si>
  <si>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</si>
  <si>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</si>
  <si>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</si>
  <si>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</si>
  <si>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</si>
  <si>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</si>
  <si>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</si>
  <si>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</si>
  <si>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</si>
  <si>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</si>
  <si>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</si>
  <si>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</si>
  <si>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</si>
  <si>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</si>
  <si>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</si>
  <si>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</si>
  <si>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</si>
  <si>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</si>
  <si>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</si>
  <si>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</si>
  <si>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</si>
  <si>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</si>
  <si>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</si>
  <si>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</si>
  <si>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</si>
  <si>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</si>
  <si>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</si>
  <si>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</si>
  <si>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</si>
  <si>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</si>
  <si>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</si>
  <si>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</si>
  <si>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</si>
  <si>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</si>
  <si>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</si>
  <si>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</si>
  <si>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</si>
  <si>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</si>
  <si>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</si>
  <si>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</si>
  <si>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</si>
  <si>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</si>
  <si>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</si>
  <si>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</si>
  <si>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</si>
  <si>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</si>
  <si>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</si>
  <si>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</si>
  <si>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</si>
  <si>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</si>
  <si>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</si>
  <si>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</si>
  <si>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</si>
  <si>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</si>
  <si>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</si>
  <si>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</si>
  <si>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</si>
  <si>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</si>
  <si>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</si>
  <si>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</si>
  <si>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</si>
  <si>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</si>
  <si>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</si>
  <si>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</si>
  <si>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</si>
  <si>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</si>
  <si>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</si>
  <si>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</si>
  <si>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</si>
  <si>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</si>
  <si>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</si>
  <si>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</si>
  <si>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</si>
  <si>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</si>
  <si>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</si>
  <si>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</si>
  <si>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</si>
  <si>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</si>
  <si>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</si>
  <si>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</si>
  <si>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</si>
  <si>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</si>
  <si>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</si>
  <si>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</si>
  <si>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</si>
  <si>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</si>
  <si>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</si>
  <si>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</si>
  <si>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</si>
  <si>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</si>
  <si>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</si>
  <si>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</si>
  <si>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</si>
  <si>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</si>
  <si>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</si>
  <si>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</si>
  <si>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</si>
  <si>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</si>
  <si>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</si>
  <si>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</si>
  <si>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</si>
  <si>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</si>
  <si>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</si>
  <si>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</si>
  <si>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</si>
  <si>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</si>
  <si>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</si>
  <si>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</si>
  <si>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</si>
  <si>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</si>
  <si>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</si>
  <si>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</si>
  <si>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</si>
  <si>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</si>
  <si>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</si>
  <si>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</si>
  <si>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</si>
  <si>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</si>
  <si>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</si>
  <si>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</si>
  <si>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</si>
  <si>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</si>
  <si>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</si>
  <si>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</si>
  <si>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</si>
  <si>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</si>
  <si>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</si>
  <si>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</si>
  <si>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</si>
  <si>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</si>
  <si>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</si>
  <si>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</si>
  <si>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</si>
  <si>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</si>
  <si>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</si>
  <si>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</si>
  <si>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</si>
  <si>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</si>
  <si>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</si>
  <si>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</si>
  <si>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</si>
  <si>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</si>
  <si>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</si>
  <si>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</si>
  <si>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</si>
  <si>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</si>
  <si>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</si>
  <si>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</si>
  <si>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</si>
  <si>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</si>
  <si>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</si>
  <si>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</si>
  <si>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</si>
  <si>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</si>
  <si>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</si>
  <si>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</si>
  <si>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</si>
  <si>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</si>
  <si>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</si>
  <si>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</si>
  <si>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</si>
  <si>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</si>
  <si>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</si>
  <si>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</si>
  <si>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</si>
  <si>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</si>
  <si>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</si>
  <si>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</si>
  <si>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</si>
  <si>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</si>
  <si>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</si>
  <si>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</si>
  <si>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</si>
  <si>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</si>
  <si>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</si>
  <si>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</si>
  <si>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</si>
  <si>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</si>
  <si>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</si>
  <si>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</si>
  <si>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</si>
  <si>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</si>
  <si>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</si>
  <si>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</si>
  <si>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</si>
  <si>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</si>
  <si>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</si>
  <si>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</si>
  <si>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</si>
  <si>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</si>
  <si>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</si>
  <si>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</si>
  <si>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</si>
  <si>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</si>
  <si>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</si>
  <si>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</si>
  <si>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</si>
  <si>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</si>
  <si>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</si>
  <si>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</si>
  <si>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</si>
  <si>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</si>
  <si>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</si>
  <si>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</si>
  <si>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</si>
  <si>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</si>
  <si>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</si>
  <si>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</si>
  <si>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</si>
  <si>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</si>
  <si>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</si>
  <si>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</si>
  <si>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</si>
  <si>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</si>
  <si>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</si>
  <si>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</si>
  <si>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</si>
  <si>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</si>
  <si>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</si>
  <si>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</si>
  <si>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</si>
  <si>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</si>
  <si>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</si>
  <si>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</si>
  <si>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</si>
  <si>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</si>
  <si>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</si>
  <si>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</si>
  <si>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</si>
  <si>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</si>
  <si>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</si>
  <si>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</si>
  <si>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</si>
  <si>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</si>
  <si>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</si>
  <si>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</si>
  <si>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</si>
  <si>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</si>
  <si>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</si>
  <si>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</si>
  <si>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</si>
  <si>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</si>
  <si>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</si>
  <si>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</si>
  <si>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</si>
  <si>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</si>
  <si>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</si>
  <si>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</si>
  <si>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</si>
  <si>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</si>
  <si>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</si>
  <si>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</si>
  <si>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</si>
  <si>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</si>
  <si>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</si>
  <si>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</si>
  <si>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</si>
  <si>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</si>
  <si>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</si>
  <si>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</si>
  <si>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</si>
  <si>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</si>
  <si>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</si>
  <si>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</si>
  <si>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</si>
  <si>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</si>
  <si>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</si>
  <si>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</si>
  <si>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</si>
  <si>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</si>
  <si>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</si>
  <si>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</si>
  <si>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</si>
  <si>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</si>
  <si>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</si>
  <si>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</si>
  <si>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</si>
  <si>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</si>
  <si>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</si>
  <si>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</si>
  <si>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</si>
  <si>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</si>
  <si>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</si>
  <si>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</si>
  <si>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</si>
  <si>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</si>
  <si>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</si>
  <si>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</si>
  <si>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</si>
  <si>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</si>
  <si>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</si>
  <si>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</si>
  <si>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</si>
  <si>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</si>
  <si>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</si>
  <si>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</si>
  <si>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</si>
  <si>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</si>
  <si>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</si>
  <si>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</si>
  <si>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</si>
  <si>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</si>
  <si>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</si>
  <si>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</si>
  <si>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</si>
  <si>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</si>
  <si>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</si>
  <si>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</si>
  <si>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</si>
  <si>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</si>
  <si>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</si>
  <si>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</si>
  <si>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</si>
  <si>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</si>
  <si>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</si>
  <si>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</si>
  <si>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</si>
  <si>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</si>
  <si>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</si>
  <si>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</si>
  <si>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</si>
  <si>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</si>
  <si>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</si>
  <si>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</si>
  <si>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</si>
  <si>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</si>
  <si>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</si>
  <si>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</si>
  <si>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</si>
  <si>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</si>
  <si>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</si>
  <si>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</si>
  <si>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</si>
  <si>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</si>
  <si>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</si>
  <si>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</si>
  <si>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</si>
  <si>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</si>
  <si>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</si>
  <si>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</si>
  <si>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</si>
  <si>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</si>
  <si>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</si>
  <si>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</si>
  <si>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</si>
  <si>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</si>
  <si>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</si>
  <si>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</si>
  <si>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</si>
  <si>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</si>
  <si>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</si>
  <si>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</si>
  <si>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</si>
  <si>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</si>
  <si>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</si>
  <si>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</si>
  <si>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</si>
  <si>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</si>
  <si>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</si>
  <si>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</si>
  <si>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</si>
  <si>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</si>
  <si>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</si>
  <si>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</si>
  <si>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</si>
  <si>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</si>
  <si>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</si>
  <si>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</si>
  <si>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</si>
  <si>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</si>
  <si>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</si>
  <si>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</si>
  <si>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</si>
  <si>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</si>
  <si>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</si>
  <si>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</si>
  <si>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</si>
  <si>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</si>
  <si>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</si>
  <si>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</si>
  <si>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</si>
  <si>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</si>
  <si>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</si>
  <si>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</si>
  <si>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</si>
  <si>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</si>
  <si>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</si>
  <si>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</si>
  <si>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</si>
  <si>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</si>
  <si>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</si>
  <si>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</si>
  <si>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</si>
  <si>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</si>
  <si>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</si>
  <si>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</si>
  <si>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</si>
  <si>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</si>
  <si>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</si>
  <si>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</si>
  <si>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</si>
  <si>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</si>
  <si>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</si>
  <si>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</si>
  <si>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</si>
  <si>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</si>
  <si>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</si>
  <si>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</si>
  <si>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</si>
  <si>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</si>
  <si>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</si>
  <si>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</si>
  <si>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</si>
  <si>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</si>
  <si>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</si>
  <si>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</si>
  <si>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</si>
  <si>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</si>
  <si>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</si>
  <si>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</si>
  <si>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</si>
  <si>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</si>
  <si>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</si>
  <si>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</si>
  <si>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</si>
  <si>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</si>
  <si>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</si>
  <si>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</si>
  <si>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</si>
  <si>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</si>
  <si>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</si>
  <si>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</si>
  <si>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</si>
  <si>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</si>
  <si>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</si>
  <si>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</si>
  <si>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</si>
  <si>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</si>
  <si>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</si>
  <si>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</si>
  <si>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</si>
  <si>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</si>
  <si>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</si>
  <si>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</si>
  <si>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</si>
  <si>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</si>
  <si>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</si>
  <si>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</si>
  <si>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</si>
  <si>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</si>
  <si>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</si>
  <si>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</si>
  <si>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</si>
  <si>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</si>
  <si>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</si>
  <si>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</si>
  <si>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</si>
  <si>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</si>
  <si>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</si>
  <si>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</si>
  <si>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</si>
  <si>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</si>
  <si>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</si>
  <si>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</si>
  <si>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</si>
  <si>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</si>
  <si>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</si>
  <si>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</si>
  <si>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</si>
  <si>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</si>
  <si>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</si>
  <si>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</si>
  <si>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</si>
  <si>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</si>
  <si>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</si>
  <si>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</si>
  <si>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</si>
  <si>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</si>
  <si>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</si>
  <si>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</si>
  <si>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</si>
  <si>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</si>
  <si>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</si>
  <si>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</si>
  <si>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</si>
  <si>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</si>
  <si>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</si>
  <si>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</si>
  <si>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</si>
  <si>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</si>
  <si>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</si>
  <si>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</si>
  <si>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</si>
  <si>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</si>
  <si>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</si>
  <si>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</si>
  <si>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</si>
  <si>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</si>
  <si>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</si>
  <si>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</si>
  <si>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</si>
  <si>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</si>
  <si>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</si>
  <si>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</si>
  <si>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</si>
  <si>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</si>
  <si>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</si>
  <si>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</si>
  <si>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</si>
  <si>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</si>
  <si>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</si>
  <si>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</si>
  <si>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</si>
  <si>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</si>
  <si>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</si>
  <si>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</si>
  <si>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</si>
  <si>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</si>
  <si>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</si>
  <si>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</si>
  <si>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</si>
  <si>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</si>
  <si>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</si>
  <si>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</si>
  <si>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</si>
  <si>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</si>
  <si>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</si>
  <si>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</si>
  <si>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</si>
  <si>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</si>
  <si>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</si>
  <si>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</si>
  <si>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</si>
  <si>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</si>
  <si>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</si>
  <si>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</si>
  <si>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</si>
  <si>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</si>
  <si>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</si>
  <si>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</si>
  <si>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</si>
  <si>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</si>
  <si>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</si>
  <si>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</si>
  <si>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</si>
  <si>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</si>
  <si>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</si>
  <si>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</si>
  <si>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</si>
  <si>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</si>
  <si>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</si>
  <si>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</si>
  <si>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</si>
  <si>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</si>
  <si>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</si>
  <si>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</si>
  <si>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</si>
  <si>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</si>
  <si>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</si>
  <si>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</si>
  <si>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</si>
  <si>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</si>
  <si>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</si>
  <si>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</si>
  <si>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</si>
  <si>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</si>
  <si>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</si>
  <si>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</si>
  <si>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</si>
  <si>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</si>
  <si>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</si>
  <si>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</si>
  <si>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</si>
  <si>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</si>
  <si>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</si>
  <si>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</si>
  <si>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</si>
  <si>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</si>
  <si>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</si>
  <si>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</si>
  <si>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</si>
  <si>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</si>
  <si>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</si>
  <si>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</si>
  <si>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</si>
  <si>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</si>
  <si>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</si>
  <si>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</si>
  <si>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</si>
  <si>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</si>
  <si>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</si>
  <si>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</si>
  <si>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</si>
  <si>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</si>
  <si>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</si>
  <si>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</si>
  <si>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</si>
  <si>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</si>
  <si>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</si>
  <si>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</si>
  <si>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</si>
  <si>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</si>
  <si>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</si>
  <si>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</si>
  <si>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</si>
  <si>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</si>
  <si>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</si>
  <si>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</si>
  <si>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</si>
  <si>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</si>
  <si>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</si>
  <si>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</si>
  <si>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</si>
  <si>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</si>
  <si>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</si>
  <si>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</si>
  <si>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</si>
  <si>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</si>
  <si>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</si>
  <si>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</si>
  <si>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</si>
  <si>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</si>
  <si>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</si>
  <si>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</si>
  <si>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</si>
  <si>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</si>
  <si>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</si>
  <si>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</si>
  <si>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</si>
  <si>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</si>
  <si>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</si>
  <si>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</si>
  <si>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</si>
  <si>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</si>
  <si>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</si>
  <si>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</si>
  <si>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</si>
  <si>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</si>
  <si>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</si>
  <si>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</si>
  <si>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</si>
  <si>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</si>
  <si>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</si>
  <si>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</si>
  <si>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</si>
  <si>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</si>
  <si>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</si>
  <si>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</si>
  <si>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</si>
  <si>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</si>
  <si>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</si>
  <si>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</si>
  <si>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</si>
  <si>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</si>
  <si>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</si>
  <si>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</si>
  <si>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</si>
  <si>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</si>
  <si>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</si>
  <si>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</si>
  <si>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</si>
  <si>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</si>
  <si>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</si>
  <si>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</si>
  <si>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</si>
  <si>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</si>
  <si>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</si>
  <si>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</si>
  <si>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</si>
  <si>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</si>
  <si>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</si>
  <si>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</si>
  <si>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</si>
  <si>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</si>
  <si>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</si>
  <si>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</si>
  <si>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</si>
  <si>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</si>
  <si>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</si>
  <si>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</si>
  <si>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</si>
  <si>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</si>
  <si>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</si>
  <si>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</si>
  <si>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</si>
  <si>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</si>
  <si>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</si>
  <si>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</si>
  <si>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</si>
  <si>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</si>
  <si>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</si>
  <si>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</si>
  <si>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</si>
  <si>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</si>
  <si>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</si>
  <si>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</si>
  <si>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</si>
  <si>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</si>
  <si>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</si>
  <si>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</si>
  <si>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</si>
  <si>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</si>
  <si>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</si>
  <si>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</si>
  <si>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</si>
  <si>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</si>
  <si>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</si>
  <si>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</si>
  <si>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</si>
  <si>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</si>
  <si>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</si>
  <si>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</si>
  <si>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</si>
  <si>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</si>
  <si>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</si>
  <si>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</si>
  <si>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</si>
  <si>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</si>
  <si>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</si>
  <si>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</si>
  <si>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</si>
  <si>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</si>
  <si>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</si>
  <si>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</si>
  <si>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</si>
  <si>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</si>
  <si>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</si>
  <si>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</si>
  <si>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</si>
  <si>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</si>
  <si>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</si>
  <si>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</si>
  <si>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</si>
  <si>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</si>
  <si>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</si>
  <si>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</si>
  <si>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</si>
  <si>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</si>
  <si>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</si>
  <si>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</si>
  <si>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</si>
  <si>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</si>
  <si>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</si>
  <si>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</si>
  <si>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</si>
  <si>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</si>
  <si>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</si>
  <si>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</si>
  <si>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</si>
  <si>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</si>
  <si>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</si>
  <si>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</si>
  <si>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</si>
  <si>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</si>
  <si>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</si>
  <si>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</si>
  <si>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</si>
  <si>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</si>
  <si>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</si>
  <si>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</si>
  <si>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</si>
  <si>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</si>
  <si>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</si>
  <si>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</si>
  <si>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</si>
  <si>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</si>
  <si>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</si>
  <si>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</si>
  <si>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</si>
  <si>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</si>
  <si>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</si>
  <si>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</si>
  <si>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</si>
  <si>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</si>
  <si>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</si>
  <si>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</si>
  <si>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</si>
  <si>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</si>
  <si>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</si>
  <si>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</si>
  <si>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</si>
  <si>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</si>
  <si>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</si>
  <si>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</si>
  <si>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</si>
  <si>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</si>
  <si>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</si>
  <si>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</si>
  <si>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</si>
  <si>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</si>
  <si>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</si>
  <si>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</si>
  <si>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</si>
  <si>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</si>
  <si>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</si>
  <si>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</si>
  <si>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</si>
  <si>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</si>
  <si>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</si>
  <si>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</si>
  <si>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</si>
  <si>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</si>
  <si>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</si>
  <si>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</si>
  <si>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</si>
  <si>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</si>
  <si>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</si>
  <si>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</si>
  <si>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</si>
  <si>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</si>
  <si>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</si>
  <si>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</si>
  <si>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</si>
  <si>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</si>
  <si>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</si>
  <si>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</si>
  <si>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</si>
  <si>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</si>
  <si>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</si>
  <si>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</si>
  <si>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</si>
  <si>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</si>
  <si>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</si>
  <si>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</si>
  <si>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</si>
  <si>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</si>
  <si>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</si>
  <si>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</si>
  <si>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</si>
  <si>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</si>
  <si>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</si>
  <si>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</si>
  <si>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</si>
  <si>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</si>
  <si>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</si>
  <si>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</si>
  <si>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</si>
  <si>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</si>
  <si>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</si>
  <si>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</si>
  <si>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</si>
  <si>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</si>
  <si>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</si>
  <si>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</si>
  <si>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</si>
  <si>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</si>
  <si>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</si>
  <si>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</si>
  <si>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</si>
  <si>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</si>
  <si>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</si>
  <si>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</si>
  <si>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</si>
  <si>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</si>
  <si>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</si>
  <si>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</si>
  <si>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</si>
  <si>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</si>
  <si>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</si>
  <si>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</si>
  <si>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</si>
  <si>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</si>
  <si>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</si>
  <si>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</si>
  <si>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</si>
  <si>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</si>
  <si>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</si>
  <si>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</si>
  <si>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</si>
  <si>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</si>
  <si>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</si>
  <si>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</si>
  <si>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</si>
  <si>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</si>
  <si>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</si>
  <si>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</si>
  <si>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</si>
  <si>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</si>
  <si>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</si>
  <si>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</si>
  <si>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</si>
  <si>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</si>
  <si>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</si>
  <si>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</si>
  <si>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</si>
  <si>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</si>
  <si>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</si>
  <si>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</si>
  <si>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</si>
  <si>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</si>
  <si>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</si>
  <si>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</si>
  <si>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</si>
  <si>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</si>
  <si>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</si>
  <si>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</si>
  <si>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</si>
  <si>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</si>
  <si>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</si>
  <si>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</si>
  <si>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</si>
  <si>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</si>
  <si>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</si>
  <si>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</si>
  <si>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</si>
  <si>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</si>
  <si>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</si>
  <si>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</si>
  <si>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</si>
  <si>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</si>
  <si>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</si>
  <si>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</si>
  <si>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</si>
  <si>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</si>
  <si>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</si>
  <si>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</si>
  <si>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</si>
  <si>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</si>
  <si>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</si>
  <si>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</si>
  <si>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</si>
  <si>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</si>
  <si>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</si>
  <si>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</si>
  <si>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</si>
  <si>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</si>
  <si>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</si>
  <si>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</si>
  <si>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</si>
  <si>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</si>
  <si>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</si>
  <si>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</si>
  <si>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</si>
  <si>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</si>
  <si>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</si>
  <si>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</si>
  <si>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</si>
  <si>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</si>
  <si>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</si>
  <si>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</si>
  <si>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</si>
  <si>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</si>
  <si>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</si>
  <si>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</si>
  <si>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</si>
  <si>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</si>
  <si>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</si>
  <si>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</si>
  <si>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</si>
  <si>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</si>
  <si>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</si>
  <si>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</si>
  <si>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</si>
  <si>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</si>
  <si>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</si>
  <si>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</si>
  <si>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</si>
  <si>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</si>
  <si>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</si>
  <si>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</si>
  <si>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</si>
  <si>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</si>
  <si>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</si>
  <si>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</si>
  <si>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</si>
  <si>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</si>
  <si>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</si>
  <si>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</si>
  <si>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</si>
  <si>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</si>
  <si>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</si>
  <si>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</si>
  <si>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</si>
  <si>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</si>
  <si>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</si>
  <si>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</si>
  <si>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</si>
  <si>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</si>
  <si>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</si>
  <si>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</si>
  <si>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</si>
  <si>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</si>
  <si>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</si>
  <si>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</si>
  <si>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</si>
  <si>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</si>
  <si>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</si>
  <si>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</si>
  <si>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</si>
  <si>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</si>
  <si>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</si>
  <si>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</si>
  <si>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</si>
  <si>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</si>
  <si>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</si>
  <si>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</si>
  <si>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</si>
  <si>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</si>
  <si>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</si>
  <si>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</si>
  <si>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</si>
  <si>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</si>
  <si>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</si>
  <si>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</si>
  <si>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</si>
  <si>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</si>
  <si>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</si>
  <si>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</si>
  <si>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</si>
  <si>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</si>
  <si>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</si>
  <si>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</si>
  <si>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</si>
  <si>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</si>
  <si>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</si>
  <si>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</si>
  <si>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</si>
  <si>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</si>
  <si>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</si>
  <si>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</si>
  <si>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</si>
  <si>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</si>
  <si>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</si>
  <si>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</si>
  <si>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</si>
  <si>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</si>
  <si>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</si>
  <si>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</si>
  <si>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</si>
  <si>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</si>
  <si>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</si>
  <si>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</si>
  <si>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</si>
  <si>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</si>
  <si>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</si>
  <si>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</si>
  <si>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</si>
  <si>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</si>
  <si>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</si>
  <si>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</si>
  <si>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</si>
  <si>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</si>
  <si>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</si>
  <si>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</si>
  <si>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</si>
  <si>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</si>
  <si>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</si>
  <si>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</si>
  <si>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</si>
  <si>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</si>
  <si>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</si>
  <si>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</si>
  <si>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</si>
  <si>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</si>
  <si>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</si>
  <si>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</si>
  <si>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</si>
  <si>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</si>
  <si>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</si>
  <si>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</si>
  <si>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</si>
  <si>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</si>
  <si>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</si>
  <si>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</si>
  <si>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</si>
  <si>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</si>
  <si>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</si>
  <si>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</si>
  <si>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</si>
  <si>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</si>
  <si>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</si>
  <si>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</si>
  <si>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</si>
  <si>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</si>
  <si>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</si>
  <si>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</si>
  <si>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</si>
  <si>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</si>
  <si>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</si>
  <si>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</si>
  <si>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</si>
  <si>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</si>
  <si>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</si>
  <si>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</si>
  <si>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</si>
  <si>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</si>
  <si>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</si>
  <si>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</si>
  <si>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</si>
  <si>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</si>
  <si>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</si>
  <si>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</si>
  <si>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</si>
  <si>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</si>
  <si>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</si>
  <si>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</si>
  <si>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</si>
  <si>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</si>
  <si>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</si>
  <si>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</si>
  <si>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</si>
  <si>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</si>
  <si>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</si>
  <si>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</si>
  <si>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</si>
  <si>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</si>
  <si>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</si>
  <si>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</si>
  <si>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</si>
  <si>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</si>
  <si>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</si>
  <si>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</si>
  <si>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</si>
  <si>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</si>
  <si>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</si>
  <si>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</si>
  <si>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</si>
  <si>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</si>
  <si>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</si>
  <si>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</si>
  <si>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</si>
  <si>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</si>
  <si>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</si>
  <si>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</si>
  <si>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</si>
  <si>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</si>
  <si>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</si>
  <si>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</si>
  <si>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</si>
  <si>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</si>
  <si>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</si>
  <si>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</si>
  <si>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</si>
  <si>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</si>
  <si>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</si>
  <si>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</si>
  <si>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</si>
  <si>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</si>
  <si>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</si>
  <si>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</si>
  <si>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</si>
  <si>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</si>
  <si>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</si>
  <si>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</si>
  <si>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</si>
  <si>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</si>
  <si>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</si>
  <si>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</si>
  <si>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</si>
  <si>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</si>
  <si>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</si>
  <si>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</si>
  <si>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</si>
  <si>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</si>
  <si>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</si>
  <si>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</si>
  <si>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</si>
  <si>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</si>
  <si>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</si>
  <si>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</si>
  <si>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</si>
  <si>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</si>
  <si>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</si>
  <si>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</si>
  <si>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</si>
  <si>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</si>
  <si>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</si>
  <si>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</si>
  <si>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</si>
  <si>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</si>
  <si>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</si>
  <si>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</si>
  <si>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</si>
  <si>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</si>
  <si>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</si>
  <si>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</si>
  <si>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</si>
  <si>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</si>
  <si>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</si>
  <si>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</si>
  <si>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</si>
  <si>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</si>
  <si>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</si>
  <si>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</si>
  <si>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</si>
  <si>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</si>
  <si>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</si>
  <si>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</si>
  <si>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</si>
  <si>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</si>
  <si>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</si>
  <si>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</si>
  <si>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</si>
  <si>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</si>
  <si>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</si>
  <si>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</si>
  <si>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</si>
  <si>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</si>
  <si>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</si>
  <si>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</si>
  <si>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</si>
  <si>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</si>
  <si>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</si>
  <si>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</si>
  <si>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</si>
  <si>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</si>
  <si>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</si>
  <si>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</si>
  <si>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</si>
  <si>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</si>
  <si>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</si>
  <si>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</si>
  <si>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</si>
  <si>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</si>
  <si>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</si>
  <si>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</si>
  <si>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</si>
  <si>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</si>
  <si>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</si>
  <si>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</si>
  <si>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</si>
  <si>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</si>
  <si>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</si>
  <si>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</si>
  <si>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</si>
  <si>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</si>
  <si>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</si>
  <si>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</si>
  <si>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</si>
  <si>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</si>
  <si>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</si>
  <si>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</si>
  <si>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</si>
  <si>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</si>
  <si>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</si>
  <si>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</si>
  <si>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</si>
  <si>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</si>
  <si>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</si>
  <si>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</si>
  <si>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</si>
  <si>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</si>
  <si>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</si>
  <si>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</si>
  <si>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</si>
  <si>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</si>
  <si>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</si>
  <si>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</si>
  <si>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</si>
  <si>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</si>
  <si>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</si>
  <si>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</si>
  <si>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</si>
  <si>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</si>
  <si>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</si>
  <si>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</si>
  <si>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</si>
  <si>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</si>
  <si>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</si>
  <si>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</si>
  <si>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</si>
  <si>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</si>
  <si>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</si>
  <si>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</si>
  <si>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</si>
  <si>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</si>
  <si>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</si>
  <si>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</si>
  <si>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</si>
  <si>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</si>
  <si>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</si>
  <si>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</si>
  <si>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</si>
  <si>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</si>
  <si>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</si>
  <si>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</si>
  <si>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</si>
  <si>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</si>
  <si>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</si>
  <si>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</si>
  <si>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</si>
  <si>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</si>
  <si>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</si>
  <si>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</si>
  <si>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</si>
  <si>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</si>
  <si>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</si>
  <si>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</si>
  <si>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</si>
  <si>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</si>
  <si>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</si>
  <si>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</si>
  <si>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</si>
  <si>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</si>
  <si>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</si>
  <si>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</si>
  <si>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</si>
  <si>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</si>
  <si>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</si>
  <si>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</si>
  <si>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</si>
  <si>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</si>
  <si>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</si>
  <si>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</si>
  <si>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</si>
  <si>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</si>
  <si>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</si>
  <si>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</si>
  <si>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</si>
  <si>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</si>
  <si>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</si>
  <si>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</si>
  <si>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</si>
  <si>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</si>
  <si>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</si>
  <si>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</si>
  <si>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</si>
  <si>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</si>
  <si>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</si>
  <si>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</si>
  <si>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</si>
  <si>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</si>
  <si>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</si>
  <si>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</si>
  <si>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</si>
  <si>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</si>
  <si>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</si>
  <si>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</si>
  <si>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</si>
  <si>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</si>
  <si>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</si>
  <si>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</si>
  <si>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</si>
  <si>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</si>
  <si>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</si>
  <si>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</si>
  <si>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</si>
  <si>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</si>
  <si>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</si>
  <si>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</si>
  <si>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</si>
  <si>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</si>
  <si>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</si>
  <si>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</si>
  <si>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</si>
  <si>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</si>
  <si>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</si>
  <si>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</si>
  <si>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</si>
  <si>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</si>
  <si>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</si>
  <si>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</si>
  <si>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</si>
  <si>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</si>
  <si>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</si>
  <si>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</si>
  <si>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</si>
  <si>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</si>
  <si>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</si>
  <si>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</si>
  <si>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</si>
  <si>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</si>
  <si>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</si>
  <si>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</si>
  <si>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</si>
  <si>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</si>
  <si>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</si>
  <si>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</si>
  <si>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</si>
  <si>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</si>
  <si>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</si>
  <si>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</si>
  <si>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</si>
  <si>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</si>
  <si>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</si>
  <si>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</si>
  <si>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</si>
  <si>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</si>
  <si>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</si>
  <si>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</si>
  <si>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</si>
  <si>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</si>
  <si>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</si>
  <si>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</si>
  <si>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</si>
  <si>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</si>
  <si>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</si>
  <si>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</si>
  <si>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</si>
  <si>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</si>
  <si>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</si>
  <si>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</si>
  <si>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</si>
  <si>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</si>
  <si>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</si>
  <si>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</si>
  <si>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</si>
  <si>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</si>
  <si>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</si>
  <si>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</si>
  <si>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</si>
  <si>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</si>
  <si>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</si>
  <si>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</si>
  <si>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</si>
  <si>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</si>
  <si>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</si>
  <si>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</si>
  <si>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</si>
  <si>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</si>
  <si>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</si>
  <si>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</si>
  <si>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</si>
  <si>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</si>
  <si>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</si>
  <si>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</si>
  <si>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</si>
  <si>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</si>
  <si>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</si>
  <si>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</si>
  <si>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</si>
  <si>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</si>
  <si>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</si>
  <si>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</si>
  <si>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</si>
  <si>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</si>
  <si>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</si>
  <si>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</si>
  <si>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</si>
  <si>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</si>
  <si>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</si>
  <si>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</si>
  <si>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</si>
  <si>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</si>
  <si>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</si>
  <si>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</si>
  <si>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</si>
  <si>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</si>
  <si>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</si>
  <si>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</si>
  <si>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</si>
  <si>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</si>
  <si>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</si>
  <si>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</si>
  <si>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</si>
  <si>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</si>
  <si>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</si>
  <si>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</si>
  <si>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</si>
  <si>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</si>
  <si>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</si>
  <si>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</si>
  <si>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</si>
  <si>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</si>
  <si>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</si>
  <si>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</si>
  <si>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</si>
  <si>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</si>
  <si>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</si>
  <si>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</si>
  <si>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</si>
  <si>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</si>
  <si>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</si>
  <si>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</si>
  <si>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</si>
  <si>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</si>
  <si>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</si>
  <si>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</si>
  <si>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</si>
  <si>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</si>
  <si>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</si>
  <si>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</si>
  <si>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</si>
  <si>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</si>
  <si>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</si>
  <si>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</si>
  <si>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</si>
  <si>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</si>
  <si>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</si>
  <si>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</si>
  <si>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</si>
  <si>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</si>
  <si>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</si>
  <si>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</si>
  <si>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</si>
  <si>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</si>
  <si>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</si>
  <si>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</si>
  <si>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</si>
  <si>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</si>
  <si>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</si>
  <si>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</si>
  <si>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</si>
  <si>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</si>
  <si>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</si>
  <si>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</si>
  <si>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</si>
  <si>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</si>
  <si>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</si>
  <si>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</si>
  <si>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</si>
  <si>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</si>
  <si>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</si>
  <si>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</si>
  <si>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</si>
  <si>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</si>
  <si>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</si>
  <si>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</si>
  <si>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</si>
  <si>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</si>
  <si>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</si>
  <si>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</si>
  <si>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</si>
  <si>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</si>
  <si>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</si>
  <si>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</si>
  <si>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</si>
  <si>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</si>
  <si>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</si>
  <si>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</si>
  <si>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</si>
  <si>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</si>
  <si>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</si>
  <si>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</si>
  <si>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</si>
  <si>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</si>
  <si>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</si>
  <si>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</si>
  <si>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</si>
  <si>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</si>
  <si>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</si>
  <si>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</si>
  <si>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</si>
  <si>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</si>
  <si>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</si>
  <si>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</si>
  <si>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</si>
  <si>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</si>
  <si>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</si>
  <si>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</si>
  <si>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</si>
  <si>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</si>
  <si>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</si>
  <si>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</si>
  <si>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</si>
  <si>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</si>
  <si>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</si>
  <si>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</si>
  <si>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</si>
  <si>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</si>
  <si>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</si>
  <si>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</si>
  <si>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</si>
  <si>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</si>
  <si>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</si>
  <si>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</si>
  <si>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</si>
  <si>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</si>
  <si>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</si>
  <si>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</si>
  <si>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</si>
  <si>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</si>
  <si>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</si>
  <si>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</si>
  <si>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</si>
  <si>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</si>
  <si>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</si>
  <si>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</si>
  <si>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</si>
  <si>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</si>
  <si>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</si>
  <si>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</si>
  <si>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</si>
  <si>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</si>
  <si>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</si>
  <si>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</si>
  <si>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</si>
  <si>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</si>
  <si>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</si>
  <si>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</si>
  <si>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</si>
  <si>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</si>
  <si>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</si>
  <si>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</si>
  <si>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</si>
  <si>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</si>
  <si>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</si>
  <si>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</si>
  <si>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</si>
  <si>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</si>
  <si>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</si>
  <si>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</si>
  <si>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</si>
  <si>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</si>
  <si>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</si>
  <si>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</si>
  <si>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</si>
  <si>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</si>
  <si>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</si>
  <si>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</si>
  <si>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</si>
  <si>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</si>
  <si>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</si>
  <si>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</si>
  <si>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</si>
  <si>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</si>
  <si>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</si>
  <si>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</si>
  <si>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</si>
  <si>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</si>
  <si>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</si>
  <si>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</si>
  <si>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</si>
  <si>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</si>
  <si>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</si>
  <si>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</si>
  <si>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</si>
  <si>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</si>
  <si>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</si>
  <si>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</si>
  <si>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</si>
  <si>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</si>
  <si>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</si>
  <si>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</si>
  <si>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</si>
  <si>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</si>
  <si>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</si>
  <si>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</si>
  <si>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</si>
  <si>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</si>
  <si>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</si>
  <si>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</si>
  <si>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</si>
  <si>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</si>
  <si>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</si>
  <si>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</si>
  <si>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</si>
  <si>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</si>
  <si>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</si>
  <si>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</si>
  <si>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</si>
  <si>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</si>
  <si>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</si>
  <si>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</si>
  <si>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</si>
  <si>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</si>
  <si>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</si>
  <si>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</si>
  <si>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</si>
  <si>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</si>
  <si>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</si>
  <si>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</si>
  <si>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</si>
  <si>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</si>
  <si>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</si>
  <si>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</si>
  <si>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</si>
  <si>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</si>
  <si>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</si>
  <si>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</si>
  <si>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</si>
  <si>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</si>
  <si>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</si>
  <si>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</si>
  <si>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</si>
  <si>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</si>
  <si>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</si>
  <si>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</si>
  <si>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</si>
  <si>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</si>
  <si>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</si>
  <si>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</si>
  <si>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</si>
  <si>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</si>
  <si>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</si>
  <si>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</si>
  <si>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</si>
  <si>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</si>
  <si>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</si>
  <si>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</si>
  <si>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</si>
  <si>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</si>
  <si>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</si>
  <si>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</si>
  <si>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</si>
  <si>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</si>
  <si>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</si>
  <si>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</si>
  <si>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</si>
  <si>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</si>
  <si>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</si>
  <si>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</si>
  <si>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</si>
  <si>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</si>
  <si>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</si>
  <si>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</si>
  <si>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</si>
  <si>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</si>
  <si>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</si>
  <si>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</si>
  <si>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</si>
  <si>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</si>
  <si>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</si>
  <si>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</si>
  <si>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</si>
  <si>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</si>
  <si>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</si>
  <si>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</si>
  <si>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</si>
  <si>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</si>
  <si>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</si>
  <si>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</si>
  <si>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</si>
  <si>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</si>
  <si>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</si>
  <si>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</si>
  <si>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</si>
  <si>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</si>
  <si>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</si>
  <si>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</si>
  <si>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</si>
  <si>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</si>
  <si>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</si>
  <si>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</si>
  <si>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</si>
  <si>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</si>
  <si>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</si>
  <si>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</si>
  <si>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</si>
  <si>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</si>
  <si>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</si>
  <si>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</si>
  <si>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</si>
  <si>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</si>
  <si>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</si>
  <si>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</si>
  <si>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</si>
  <si>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</si>
  <si>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</si>
  <si>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</si>
  <si>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</si>
  <si>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</si>
  <si>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</si>
  <si>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</si>
  <si>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</si>
  <si>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</si>
  <si>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</si>
  <si>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</si>
  <si>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</si>
  <si>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</si>
  <si>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</si>
  <si>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</si>
  <si>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</si>
  <si>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</si>
  <si>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</si>
  <si>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</si>
  <si>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</si>
  <si>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</si>
  <si>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</si>
  <si>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</si>
  <si>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</si>
  <si>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</si>
  <si>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</si>
  <si>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</si>
  <si>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</si>
  <si>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</si>
  <si>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</si>
  <si>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</si>
  <si>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</si>
  <si>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</si>
  <si>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</si>
  <si>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</si>
  <si>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</si>
  <si>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</si>
  <si>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</si>
  <si>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</si>
  <si>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</si>
  <si>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</si>
  <si>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</si>
  <si>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</si>
  <si>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</si>
  <si>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</si>
  <si>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</si>
  <si>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</si>
  <si>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</si>
  <si>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</si>
  <si>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</si>
  <si>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</si>
  <si>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</si>
  <si>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</si>
  <si>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</si>
  <si>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</si>
  <si>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</si>
  <si>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</si>
  <si>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</si>
  <si>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</si>
  <si>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</si>
  <si>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</si>
  <si>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</si>
  <si>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</si>
  <si>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</si>
  <si>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</si>
  <si>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</si>
  <si>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</si>
  <si>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</si>
  <si>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</si>
  <si>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</si>
  <si>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</si>
  <si>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</si>
  <si>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</si>
  <si>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</si>
  <si>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</si>
  <si>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</si>
  <si>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</si>
  <si>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</si>
  <si>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</si>
  <si>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</si>
  <si>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</si>
  <si>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</si>
  <si>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</si>
  <si>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</si>
  <si>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</si>
  <si>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</si>
  <si>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</si>
  <si>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</si>
  <si>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</si>
  <si>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</si>
  <si>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</si>
  <si>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</si>
  <si>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</si>
  <si>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</si>
  <si>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</si>
  <si>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</si>
  <si>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</si>
  <si>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</si>
  <si>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</si>
  <si>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</si>
  <si>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</si>
  <si>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</si>
  <si>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</si>
  <si>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</si>
  <si>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</si>
  <si>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</si>
  <si>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</si>
  <si>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</si>
  <si>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</si>
  <si>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</si>
  <si>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</si>
  <si>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</si>
  <si>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</si>
  <si>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</si>
  <si>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</si>
  <si>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</si>
  <si>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</si>
  <si>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</si>
  <si>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</si>
  <si>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</si>
  <si>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</si>
  <si>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</si>
  <si>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</si>
  <si>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</si>
  <si>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</si>
  <si>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</si>
  <si>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</si>
  <si>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</si>
  <si>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</si>
  <si>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</si>
  <si>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</si>
  <si>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</si>
  <si>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</si>
  <si>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</si>
  <si>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</si>
  <si>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</si>
  <si>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</si>
  <si>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</si>
  <si>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</si>
  <si>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</si>
  <si>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</si>
  <si>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</si>
  <si>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</si>
  <si>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</si>
  <si>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</si>
  <si>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</si>
  <si>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</si>
  <si>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</si>
  <si>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</si>
  <si>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</si>
  <si>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</si>
  <si>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</si>
  <si>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</si>
  <si>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</si>
  <si>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</si>
  <si>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</si>
  <si>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</si>
  <si>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</si>
  <si>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</si>
  <si>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</si>
  <si>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</si>
  <si>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</si>
  <si>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</si>
  <si>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</si>
  <si>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</si>
  <si>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</si>
  <si>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</si>
  <si>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</si>
  <si>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</si>
  <si>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</si>
  <si>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</si>
  <si>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</si>
  <si>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</si>
  <si>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</si>
  <si>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</si>
  <si>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</si>
  <si>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</si>
  <si>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</si>
  <si>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</si>
  <si>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</si>
  <si>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</si>
  <si>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</si>
  <si>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</si>
  <si>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</si>
  <si>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</si>
  <si>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</si>
  <si>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</si>
  <si>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</si>
  <si>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</si>
  <si>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</si>
  <si>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</si>
  <si>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</si>
  <si>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</si>
  <si>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</si>
  <si>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</si>
  <si>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</si>
  <si>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</si>
  <si>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</si>
  <si>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</si>
  <si>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</si>
  <si>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</si>
  <si>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</si>
  <si>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</si>
  <si>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</si>
  <si>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</si>
  <si>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</si>
  <si>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</si>
  <si>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</si>
  <si>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</si>
  <si>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</si>
  <si>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</si>
  <si>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</si>
  <si>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</si>
  <si>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</si>
  <si>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</si>
  <si>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</si>
  <si>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</si>
  <si>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</si>
  <si>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</si>
  <si>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</si>
  <si>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</si>
  <si>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</si>
  <si>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</si>
  <si>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</si>
  <si>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</si>
  <si>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</si>
  <si>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</si>
  <si>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</si>
  <si>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</si>
  <si>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</si>
  <si>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</si>
  <si>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</si>
  <si>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</si>
  <si>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</si>
  <si>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</si>
  <si>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</si>
  <si>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</si>
  <si>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</si>
  <si>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</si>
  <si>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</si>
  <si>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</si>
  <si>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</si>
  <si>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</si>
  <si>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</si>
  <si>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</si>
  <si>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</si>
  <si>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</si>
  <si>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</si>
  <si>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</si>
  <si>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</si>
  <si>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</si>
  <si>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</si>
  <si>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</si>
  <si>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</si>
  <si>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</si>
  <si>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</si>
  <si>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</si>
  <si>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</si>
  <si>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</si>
  <si>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</si>
  <si>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</si>
  <si>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</si>
  <si>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</si>
  <si>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</si>
  <si>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</si>
  <si>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</si>
  <si>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</si>
  <si>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</si>
  <si>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</si>
  <si>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</si>
  <si>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</si>
  <si>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</si>
  <si>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</si>
  <si>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</si>
  <si>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</si>
  <si>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</si>
  <si>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</si>
  <si>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</si>
  <si>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</si>
  <si>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</si>
  <si>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</si>
  <si>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</si>
  <si>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</si>
  <si>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</si>
  <si>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</si>
  <si>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</si>
  <si>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</si>
  <si>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</si>
  <si>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</si>
  <si>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</si>
  <si>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</si>
  <si>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</si>
  <si>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</si>
  <si>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</si>
  <si>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</si>
  <si>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</si>
  <si>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</si>
  <si>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</si>
  <si>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</si>
  <si>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</si>
  <si>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</si>
  <si>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</si>
  <si>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</si>
  <si>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</si>
  <si>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</si>
  <si>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</si>
  <si>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</si>
  <si>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</si>
  <si>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</si>
  <si>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</si>
  <si>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</si>
  <si>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</si>
  <si>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</si>
  <si>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</si>
  <si>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</si>
  <si>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</si>
  <si>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</si>
  <si>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</si>
  <si>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</si>
  <si>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</si>
  <si>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</si>
  <si>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</si>
  <si>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</si>
  <si>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</si>
  <si>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</si>
  <si>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</si>
  <si>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</si>
  <si>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</si>
  <si>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</si>
  <si>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</si>
  <si>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</si>
  <si>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</si>
  <si>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</si>
  <si>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</si>
  <si>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</si>
  <si>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</si>
  <si>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</si>
  <si>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</si>
  <si>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</si>
  <si>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</si>
  <si>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</si>
  <si>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</si>
  <si>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</si>
  <si>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</si>
  <si>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</si>
  <si>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</si>
  <si>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</si>
  <si>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</si>
  <si>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</si>
  <si>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</si>
  <si>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</si>
  <si>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</si>
  <si>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</si>
  <si>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</si>
  <si>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</si>
  <si>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</si>
  <si>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</si>
  <si>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</si>
  <si>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</si>
  <si>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</si>
  <si>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</si>
  <si>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</si>
  <si>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</si>
  <si>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</si>
  <si>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</si>
  <si>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</si>
  <si>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</si>
  <si>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</si>
  <si>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</si>
  <si>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</si>
  <si>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</si>
  <si>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</si>
  <si>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</si>
  <si>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</si>
  <si>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</si>
  <si>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</si>
  <si>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</si>
  <si>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</si>
  <si>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</si>
  <si>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</si>
  <si>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</si>
  <si>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</si>
  <si>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</si>
  <si>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</si>
  <si>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</si>
  <si>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</si>
  <si>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</si>
  <si>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</si>
  <si>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</si>
  <si>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</si>
  <si>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</si>
  <si>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</si>
  <si>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</si>
  <si>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</si>
  <si>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</si>
  <si>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</si>
  <si>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</si>
  <si>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</si>
  <si>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</si>
  <si>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</si>
  <si>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</si>
  <si>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</si>
  <si>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</si>
  <si>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</si>
  <si>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</si>
  <si>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</si>
  <si>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</si>
  <si>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</si>
  <si>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</si>
  <si>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</si>
  <si>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</si>
  <si>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</si>
  <si>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</si>
  <si>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</si>
  <si>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</si>
  <si>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</si>
  <si>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</si>
  <si>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</si>
  <si>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</si>
  <si>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</si>
  <si>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</si>
  <si>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</si>
  <si>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</si>
  <si>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</si>
  <si>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</si>
  <si>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</si>
  <si>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</si>
  <si>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</si>
  <si>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</si>
  <si>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</si>
  <si>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</si>
  <si>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</si>
  <si>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</si>
  <si>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</si>
  <si>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</si>
  <si>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</si>
  <si>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</si>
  <si>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</si>
  <si>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</si>
  <si>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</si>
  <si>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</si>
  <si>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</si>
  <si>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</si>
  <si>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</si>
  <si>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</si>
  <si>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</si>
  <si>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</si>
  <si>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</si>
  <si>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</si>
  <si>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</si>
  <si>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</si>
  <si>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</si>
  <si>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</si>
  <si>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</si>
  <si>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</si>
  <si>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</si>
  <si>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</si>
  <si>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</si>
  <si>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</si>
  <si>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</si>
  <si>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</si>
  <si>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</si>
  <si>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</si>
  <si>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</si>
  <si>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</si>
  <si>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</si>
  <si>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</si>
  <si>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</si>
  <si>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</si>
  <si>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</si>
  <si>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</si>
  <si>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</si>
  <si>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</si>
  <si>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</si>
  <si>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</si>
  <si>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</si>
  <si>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</si>
  <si>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</si>
  <si>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</si>
  <si>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</si>
  <si>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</si>
  <si>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</si>
  <si>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</si>
  <si>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</si>
  <si>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</si>
  <si>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</si>
  <si>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</si>
  <si>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</si>
  <si>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</si>
  <si>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</si>
  <si>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</si>
  <si>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</si>
  <si>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</si>
  <si>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</si>
  <si>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</si>
  <si>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</si>
  <si>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</si>
  <si>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</si>
  <si>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</si>
  <si>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</si>
  <si>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</si>
  <si>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</si>
  <si>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</si>
  <si>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</si>
  <si>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</si>
  <si>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</si>
  <si>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</si>
  <si>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</si>
  <si>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</si>
  <si>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</si>
  <si>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</si>
  <si>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</si>
  <si>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</si>
  <si>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</si>
  <si>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</si>
  <si>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</si>
  <si>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</si>
  <si>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</si>
  <si>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</si>
  <si>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</si>
  <si>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</si>
  <si>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</si>
  <si>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</si>
  <si>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</si>
  <si>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</si>
  <si>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</si>
  <si>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</si>
  <si>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</si>
  <si>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</si>
  <si>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</si>
  <si>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</si>
  <si>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</si>
  <si>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</si>
  <si>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</si>
  <si>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</si>
  <si>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</si>
  <si>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</si>
  <si>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</si>
  <si>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</si>
  <si>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</si>
  <si>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</si>
  <si>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</si>
  <si>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</si>
  <si>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</si>
  <si>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</si>
  <si>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</si>
  <si>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</si>
  <si>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</si>
  <si>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</si>
  <si>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</si>
  <si>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</si>
  <si>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</si>
  <si>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</si>
  <si>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</si>
  <si>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</si>
  <si>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</si>
  <si>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</si>
  <si>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</si>
  <si>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</si>
  <si>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</si>
  <si>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</si>
  <si>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</si>
  <si>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</si>
  <si>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</si>
  <si>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</si>
  <si>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</si>
  <si>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</si>
  <si>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</si>
  <si>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</si>
  <si>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</si>
  <si>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</si>
  <si>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</si>
  <si>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</si>
  <si>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</si>
  <si>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</si>
  <si>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</si>
  <si>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</si>
  <si>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</si>
  <si>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</si>
  <si>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</si>
  <si>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</si>
  <si>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</si>
  <si>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</si>
  <si>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</si>
  <si>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</si>
  <si>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</si>
  <si>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</si>
  <si>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</si>
  <si>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</si>
  <si>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</si>
  <si>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</si>
  <si>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</si>
  <si>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</si>
  <si>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</si>
  <si>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</si>
  <si>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</si>
  <si>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</si>
  <si>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</si>
  <si>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</si>
  <si>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</si>
  <si>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</si>
  <si>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</si>
  <si>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</si>
  <si>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</si>
  <si>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</si>
  <si>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</si>
  <si>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</si>
  <si>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</si>
  <si>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</si>
  <si>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</si>
  <si>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</si>
  <si>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</si>
  <si>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</si>
  <si>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</si>
  <si>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</si>
  <si>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</si>
  <si>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</si>
  <si>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</si>
  <si>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</si>
  <si>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</si>
  <si>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</si>
  <si>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</si>
  <si>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</si>
  <si>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</si>
  <si>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</si>
  <si>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</si>
  <si>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</si>
  <si>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</si>
  <si>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</si>
  <si>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</si>
  <si>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</si>
  <si>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</si>
  <si>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</si>
  <si>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</si>
  <si>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</si>
  <si>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</si>
  <si>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</si>
  <si>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</si>
  <si>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</si>
  <si>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</si>
  <si>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</si>
  <si>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</si>
  <si>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</si>
  <si>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</si>
  <si>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</si>
  <si>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</si>
  <si>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</si>
  <si>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</si>
  <si>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</si>
  <si>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</si>
  <si>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</si>
  <si>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</si>
  <si>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</si>
  <si>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</si>
  <si>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</si>
  <si>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</si>
  <si>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</si>
  <si>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</si>
  <si>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</si>
  <si>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</si>
  <si>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</si>
  <si>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</si>
  <si>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</si>
  <si>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</si>
  <si>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</si>
  <si>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</si>
  <si>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</si>
  <si>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</si>
  <si>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</si>
  <si>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</si>
  <si>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</si>
  <si>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</si>
  <si>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</si>
  <si>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</si>
  <si>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</si>
  <si>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</si>
  <si>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</si>
  <si>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</si>
  <si>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</si>
  <si>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</si>
  <si>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</si>
  <si>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</si>
  <si>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</si>
  <si>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</si>
  <si>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</si>
  <si>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</si>
  <si>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</si>
  <si>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</si>
  <si>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</si>
  <si>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</si>
  <si>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</si>
  <si>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</si>
  <si>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</si>
  <si>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</si>
  <si>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</si>
  <si>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</si>
  <si>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</si>
  <si>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</si>
  <si>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</si>
  <si>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</si>
  <si>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</si>
  <si>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</si>
  <si>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</si>
  <si>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</si>
  <si>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</si>
  <si>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</si>
  <si>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</si>
  <si>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</si>
  <si>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</si>
  <si>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</si>
  <si>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</si>
  <si>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</si>
  <si>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</si>
  <si>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</si>
  <si>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</si>
  <si>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</si>
  <si>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</si>
  <si>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</si>
  <si>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</si>
  <si>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</si>
  <si>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</si>
  <si>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</si>
  <si>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</si>
  <si>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</si>
  <si>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</si>
  <si>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</si>
  <si>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</si>
  <si>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</si>
  <si>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</si>
  <si>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</si>
  <si>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</si>
  <si>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</si>
  <si>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</si>
  <si>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</si>
  <si>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</si>
  <si>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</si>
  <si>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</si>
  <si>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</si>
  <si>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</si>
  <si>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</si>
  <si>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</si>
  <si>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</si>
  <si>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</si>
  <si>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</si>
  <si>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</si>
  <si>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</si>
  <si>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</si>
  <si>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</si>
  <si>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</si>
  <si>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</si>
  <si>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</si>
  <si>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</si>
  <si>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</si>
  <si>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</si>
  <si>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</si>
  <si>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</si>
  <si>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</si>
  <si>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</si>
  <si>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</si>
  <si>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</si>
  <si>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</si>
  <si>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</si>
  <si>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</si>
  <si>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</si>
  <si>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</si>
  <si>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</si>
  <si>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</si>
  <si>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</si>
  <si>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</si>
  <si>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</si>
  <si>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</si>
  <si>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</si>
  <si>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</si>
  <si>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</si>
  <si>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</si>
  <si>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</si>
  <si>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</si>
  <si>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</si>
  <si>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</si>
  <si>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</si>
  <si>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</si>
  <si>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</si>
  <si>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</si>
  <si>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</si>
  <si>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</si>
  <si>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</si>
  <si>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</si>
  <si>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</si>
  <si>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</si>
  <si>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</si>
  <si>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</si>
  <si>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</si>
  <si>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</si>
  <si>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</si>
  <si>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</si>
  <si>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</si>
  <si>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</si>
  <si>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</si>
  <si>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</si>
  <si>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</si>
  <si>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</si>
  <si>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</si>
  <si>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</si>
  <si>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</si>
  <si>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</si>
  <si>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</si>
  <si>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</si>
  <si>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</si>
  <si>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</si>
  <si>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</si>
  <si>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</si>
  <si>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</si>
  <si>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</si>
  <si>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</si>
  <si>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</si>
  <si>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</si>
  <si>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</si>
  <si>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</si>
  <si>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</si>
  <si>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</si>
  <si>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</si>
  <si>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</si>
  <si>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</si>
  <si>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</si>
  <si>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</si>
  <si>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</si>
  <si>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</si>
  <si>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</si>
  <si>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</si>
  <si>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</si>
  <si>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</si>
  <si>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</si>
  <si>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</si>
  <si>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</si>
  <si>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</si>
  <si>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</si>
  <si>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</si>
  <si>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</si>
  <si>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</si>
  <si>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</si>
  <si>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</si>
  <si>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</si>
  <si>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</si>
  <si>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</si>
  <si>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</si>
  <si>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</si>
  <si>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</si>
  <si>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</si>
  <si>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</si>
  <si>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</si>
  <si>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</si>
  <si>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</si>
  <si>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</si>
  <si>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</si>
  <si>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</si>
  <si>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</si>
  <si>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</si>
  <si>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</si>
  <si>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</si>
  <si>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</si>
  <si>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</si>
  <si>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</si>
  <si>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</si>
  <si>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</si>
  <si>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</si>
  <si>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</si>
  <si>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</si>
  <si>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</si>
  <si>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</si>
  <si>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</si>
  <si>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</si>
  <si>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</si>
  <si>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</si>
  <si>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</si>
  <si>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</si>
  <si>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</si>
  <si>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</si>
  <si>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</si>
  <si>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</si>
  <si>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</si>
  <si>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</si>
  <si>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</si>
  <si>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</si>
  <si>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</si>
  <si>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</si>
  <si>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</si>
  <si>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</si>
  <si>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</si>
  <si>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</si>
  <si>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</si>
  <si>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</si>
  <si>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</si>
  <si>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</si>
  <si>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</si>
  <si>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</si>
  <si>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</si>
  <si>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</si>
  <si>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</si>
  <si>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</si>
  <si>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</si>
  <si>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</si>
  <si>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</si>
  <si>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</si>
  <si>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</si>
  <si>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</si>
  <si>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</si>
  <si>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</si>
  <si>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</si>
  <si>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</si>
  <si>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</si>
  <si>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</si>
  <si>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</si>
  <si>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</si>
  <si>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</si>
  <si>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</si>
  <si>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</si>
  <si>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</si>
  <si>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</si>
  <si>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</si>
  <si>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</si>
  <si>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</si>
  <si>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</si>
  <si>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</si>
  <si>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</si>
  <si>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</si>
  <si>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</si>
  <si>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</si>
  <si>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</si>
  <si>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</si>
  <si>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</si>
  <si>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</si>
  <si>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</si>
  <si>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</si>
  <si>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</si>
  <si>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</si>
  <si>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</si>
  <si>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</si>
  <si>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</si>
  <si>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</si>
  <si>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</si>
  <si>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</si>
  <si>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</si>
  <si>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</si>
  <si>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</si>
  <si>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</si>
  <si>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</si>
  <si>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</si>
  <si>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</si>
  <si>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</si>
  <si>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</si>
  <si>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</si>
  <si>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</si>
  <si>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</si>
  <si>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</si>
  <si>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</si>
  <si>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</si>
  <si>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</si>
  <si>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</si>
  <si>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</si>
  <si>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</si>
  <si>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</si>
  <si>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</si>
  <si>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</si>
  <si>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</si>
  <si>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</si>
  <si>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</si>
  <si>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</si>
  <si>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</si>
  <si>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</si>
  <si>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</si>
  <si>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</si>
  <si>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</si>
  <si>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</si>
  <si>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</si>
  <si>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</si>
  <si>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</si>
  <si>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</si>
  <si>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</si>
  <si>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</si>
  <si>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</si>
  <si>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</si>
  <si>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</si>
  <si>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</si>
  <si>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</si>
  <si>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</si>
  <si>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</si>
  <si>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</si>
  <si>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</si>
  <si>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</si>
  <si>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</si>
  <si>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</si>
  <si>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</si>
  <si>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</si>
  <si>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</si>
  <si>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</si>
  <si>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</si>
  <si>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</si>
  <si>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</si>
  <si>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</si>
  <si>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</si>
  <si>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</si>
  <si>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</si>
  <si>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</si>
  <si>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</si>
  <si>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</si>
  <si>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</si>
  <si>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</si>
  <si>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</si>
  <si>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</si>
  <si>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</si>
  <si>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</si>
  <si>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</si>
  <si>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</si>
  <si>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</si>
  <si>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</si>
  <si>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</si>
  <si>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</si>
  <si>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</si>
  <si>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</si>
  <si>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</si>
  <si>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</si>
  <si>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</si>
  <si>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</si>
  <si>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</si>
  <si>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</si>
  <si>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</si>
  <si>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</si>
  <si>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</si>
  <si>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</si>
  <si>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</si>
  <si>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</si>
  <si>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</si>
  <si>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</si>
  <si>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</si>
  <si>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</si>
  <si>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</si>
  <si>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</si>
  <si>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</si>
  <si>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</si>
  <si>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</si>
  <si>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</si>
  <si>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</si>
  <si>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</si>
  <si>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</si>
  <si>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</si>
  <si>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</si>
  <si>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</si>
  <si>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</si>
  <si>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</si>
  <si>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</si>
  <si>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</si>
  <si>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</si>
  <si>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</si>
  <si>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</si>
  <si>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</si>
  <si>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</si>
  <si>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</si>
  <si>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</si>
  <si>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</si>
  <si>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</si>
  <si>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</si>
  <si>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</si>
  <si>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</si>
  <si>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</si>
  <si>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</si>
  <si>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</si>
  <si>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</si>
  <si>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</si>
  <si>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</si>
  <si>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</si>
  <si>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</si>
  <si>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</si>
  <si>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</si>
  <si>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</si>
  <si>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</si>
  <si>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</si>
  <si>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</si>
  <si>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</si>
  <si>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</si>
  <si>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</si>
  <si>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</si>
  <si>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</si>
  <si>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</si>
  <si>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</si>
  <si>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</si>
  <si>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</si>
  <si>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</si>
  <si>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</si>
  <si>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</si>
  <si>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</si>
  <si>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</si>
  <si>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</si>
  <si>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</si>
  <si>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</si>
  <si>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</si>
  <si>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</si>
  <si>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</si>
  <si>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</si>
  <si>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</si>
  <si>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</si>
  <si>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</si>
  <si>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</si>
  <si>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</si>
  <si>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</si>
  <si>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</si>
  <si>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</si>
  <si>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</si>
  <si>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</si>
  <si>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</si>
  <si>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</si>
  <si>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</si>
  <si>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</si>
  <si>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</si>
  <si>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</si>
  <si>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</si>
  <si>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</si>
  <si>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</si>
  <si>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</si>
  <si>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</si>
  <si>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</si>
  <si>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</si>
  <si>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</si>
  <si>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</si>
  <si>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</si>
  <si>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</si>
  <si>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</si>
  <si>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</si>
  <si>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</si>
  <si>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</si>
  <si>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</si>
  <si>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</si>
  <si>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</si>
  <si>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</si>
  <si>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</si>
  <si>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</si>
  <si>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</si>
  <si>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</si>
  <si>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</si>
  <si>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</si>
  <si>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</si>
  <si>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</si>
  <si>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</si>
  <si>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</si>
  <si>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</si>
  <si>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</si>
  <si>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</si>
  <si>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</si>
  <si>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</si>
  <si>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</si>
  <si>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</si>
  <si>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</si>
  <si>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</si>
  <si>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</si>
  <si>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</si>
  <si>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</si>
  <si>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</si>
  <si>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</si>
  <si>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</si>
  <si>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</si>
  <si>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</si>
  <si>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</si>
  <si>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</si>
  <si>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</si>
  <si>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</si>
  <si>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</si>
  <si>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</si>
  <si>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</si>
  <si>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</si>
  <si>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</si>
  <si>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</si>
  <si>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</si>
  <si>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</si>
  <si>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</si>
  <si>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</si>
  <si>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</si>
  <si>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</si>
  <si>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</si>
  <si>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</si>
  <si>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</si>
  <si>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</si>
  <si>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</si>
  <si>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</si>
  <si>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</si>
  <si>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</si>
  <si>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</si>
  <si>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</si>
  <si>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</si>
  <si>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</si>
  <si>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</si>
  <si>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</si>
  <si>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</si>
  <si>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</si>
  <si>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</si>
  <si>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</si>
  <si>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</si>
  <si>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</si>
  <si>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</si>
  <si>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</si>
  <si>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</si>
  <si>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</si>
  <si>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</si>
  <si>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</si>
  <si>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</si>
  <si>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</si>
  <si>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</si>
  <si>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</si>
  <si>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</si>
  <si>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</si>
  <si>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</si>
  <si>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</si>
  <si>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</si>
  <si>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</si>
  <si>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</si>
  <si>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</si>
  <si>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</si>
  <si>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</si>
  <si>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</si>
  <si>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</si>
  <si>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</si>
  <si>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</si>
  <si>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</si>
  <si>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</si>
  <si>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</si>
  <si>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</si>
  <si>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</si>
  <si>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</si>
  <si>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</si>
  <si>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</si>
  <si>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</si>
  <si>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</si>
  <si>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</si>
  <si>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</si>
  <si>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</si>
  <si>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</si>
  <si>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</si>
  <si>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</si>
  <si>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</si>
  <si>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</si>
  <si>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</si>
  <si>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</si>
  <si>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</si>
  <si>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</si>
  <si>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</si>
  <si>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</si>
  <si>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</si>
  <si>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</si>
  <si>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</si>
  <si>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</si>
  <si>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</si>
  <si>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</si>
  <si>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</si>
  <si>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</si>
  <si>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</si>
  <si>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</si>
  <si>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</si>
  <si>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</si>
  <si>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</si>
  <si>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</si>
  <si>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</si>
  <si>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</si>
  <si>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</si>
  <si>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</si>
  <si>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</si>
  <si>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</si>
  <si>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</si>
  <si>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</si>
  <si>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</si>
  <si>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</si>
  <si>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</si>
  <si>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</si>
  <si>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</si>
  <si>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</si>
  <si>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</si>
  <si>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</si>
  <si>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</si>
  <si>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</si>
  <si>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</si>
  <si>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</si>
  <si>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</si>
  <si>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</si>
  <si>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</si>
  <si>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</si>
  <si>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</si>
  <si>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</si>
  <si>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</si>
  <si>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</si>
  <si>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</si>
  <si>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</si>
  <si>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</si>
  <si>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</si>
  <si>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</si>
  <si>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</si>
  <si>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</si>
  <si>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</si>
  <si>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</si>
  <si>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</si>
  <si>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</si>
  <si>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</si>
  <si>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</si>
  <si>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</si>
  <si>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</si>
  <si>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</si>
  <si>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</si>
  <si>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</si>
  <si>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</si>
  <si>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</si>
  <si>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</si>
  <si>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</si>
  <si>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</si>
  <si>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</si>
  <si>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</si>
  <si>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</si>
  <si>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</si>
  <si>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</si>
  <si>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</si>
  <si>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</si>
  <si>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</si>
  <si>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</si>
  <si>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</si>
  <si>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</si>
  <si>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</si>
  <si>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</si>
  <si>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</si>
  <si>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</si>
  <si>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</si>
  <si>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</si>
  <si>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</si>
  <si>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</si>
  <si>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</si>
  <si>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</si>
  <si>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</si>
  <si>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</si>
  <si>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</si>
  <si>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</si>
  <si>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</si>
  <si>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</si>
  <si>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</si>
  <si>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</si>
  <si>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</si>
  <si>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</si>
  <si>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</si>
  <si>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</si>
  <si>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</si>
  <si>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</si>
  <si>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</si>
  <si>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</si>
  <si>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</si>
  <si>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</si>
  <si>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</si>
  <si>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</si>
  <si>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</si>
  <si>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</si>
  <si>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</si>
  <si>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</si>
  <si>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</si>
  <si>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</si>
  <si>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</si>
  <si>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</si>
  <si>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</si>
  <si>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</si>
  <si>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</si>
  <si>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</si>
  <si>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</si>
  <si>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</si>
  <si>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</si>
  <si>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</si>
  <si>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</si>
  <si>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</si>
  <si>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</si>
  <si>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</si>
  <si>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</si>
  <si>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</si>
  <si>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</si>
  <si>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</si>
  <si>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</si>
  <si>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</si>
  <si>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</si>
  <si>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</si>
  <si>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</si>
  <si>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</si>
  <si>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</si>
  <si>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</si>
  <si>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</si>
  <si>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</si>
  <si>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</si>
  <si>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</si>
  <si>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</si>
  <si>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</si>
  <si>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</si>
  <si>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</si>
  <si>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</si>
  <si>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</si>
  <si>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</si>
  <si>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</si>
  <si>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</si>
  <si>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</si>
  <si>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</si>
  <si>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</si>
  <si>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</si>
  <si>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</si>
  <si>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</si>
  <si>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</si>
  <si>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</si>
  <si>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</si>
  <si>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</si>
  <si>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</si>
  <si>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</si>
  <si>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</si>
  <si>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</si>
  <si>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</si>
  <si>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</si>
  <si>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</si>
  <si>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</si>
  <si>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</si>
  <si>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</si>
  <si>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</si>
  <si>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</si>
  <si>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</si>
  <si>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</si>
  <si>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</si>
  <si>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</si>
  <si>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</si>
  <si>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</si>
  <si>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</si>
  <si>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</si>
  <si>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</si>
  <si>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</si>
  <si>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</si>
  <si>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</si>
  <si>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</si>
  <si>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</si>
  <si>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</si>
  <si>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</si>
  <si>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</si>
  <si>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</si>
  <si>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</si>
  <si>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</si>
  <si>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</si>
  <si>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</si>
  <si>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</si>
  <si>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</si>
  <si>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</si>
  <si>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</si>
  <si>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</si>
  <si>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</si>
  <si>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</si>
  <si>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</si>
  <si>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</si>
  <si>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</si>
  <si>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</si>
  <si>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</si>
  <si>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</si>
  <si>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</si>
  <si>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</si>
  <si>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</si>
  <si>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</si>
  <si>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</si>
  <si>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</si>
  <si>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</si>
  <si>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</si>
  <si>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</si>
  <si>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</si>
  <si>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</si>
  <si>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</si>
  <si>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</si>
  <si>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</si>
  <si>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</si>
  <si>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</si>
  <si>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</si>
  <si>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</si>
  <si>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</si>
  <si>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</si>
  <si>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</si>
  <si>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</si>
  <si>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</si>
  <si>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</si>
  <si>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</si>
  <si>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</si>
  <si>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</si>
  <si>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</si>
  <si>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</si>
  <si>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</si>
  <si>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</si>
  <si>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</si>
  <si>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</si>
  <si>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</si>
  <si>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</si>
  <si>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</si>
  <si>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</si>
  <si>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</si>
  <si>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</si>
  <si>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</si>
  <si>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</si>
  <si>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</si>
  <si>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</si>
  <si>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</si>
  <si>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</si>
  <si>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</si>
  <si>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</si>
  <si>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</si>
  <si>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</si>
  <si>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</si>
  <si>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</si>
  <si>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</si>
  <si>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</si>
  <si>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</si>
  <si>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</si>
  <si>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</si>
  <si>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</si>
  <si>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</si>
  <si>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</si>
  <si>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</si>
  <si>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</si>
  <si>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</si>
  <si>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</si>
  <si>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</si>
  <si>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</si>
  <si>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</si>
  <si>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</si>
  <si>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</si>
  <si>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</si>
  <si>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</si>
  <si>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</si>
  <si>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</si>
  <si>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</si>
  <si>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</si>
  <si>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</si>
  <si>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</si>
  <si>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</si>
  <si>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</si>
  <si>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</si>
  <si>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</si>
  <si>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</si>
  <si>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</si>
  <si>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</si>
  <si>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</si>
  <si>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</si>
  <si>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</si>
  <si>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</si>
  <si>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</si>
  <si>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</si>
  <si>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</si>
  <si>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</si>
  <si>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</si>
  <si>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</si>
  <si>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</si>
  <si>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</si>
  <si>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</si>
  <si>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</si>
  <si>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</si>
  <si>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</si>
  <si>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</si>
  <si>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</si>
  <si>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</si>
  <si>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</si>
  <si>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</si>
  <si>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</si>
  <si>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</si>
  <si>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</si>
  <si>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</si>
  <si>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</si>
  <si>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</si>
  <si>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</si>
  <si>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</si>
  <si>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</si>
  <si>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</si>
  <si>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</si>
  <si>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</si>
  <si>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</si>
  <si>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</si>
  <si>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</si>
  <si>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</si>
  <si>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</si>
  <si>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</si>
  <si>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</si>
  <si>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</si>
  <si>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</si>
  <si>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</si>
  <si>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</si>
  <si>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</si>
  <si>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</si>
  <si>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</si>
  <si>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</si>
  <si>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</si>
  <si>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</si>
  <si>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</si>
  <si>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</si>
  <si>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</si>
  <si>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</si>
  <si>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</si>
  <si>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</si>
  <si>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</si>
  <si>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</si>
  <si>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</si>
  <si>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</si>
  <si>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</si>
  <si>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</si>
  <si>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</si>
  <si>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</si>
  <si>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</si>
  <si>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</si>
  <si>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</si>
  <si>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</si>
  <si>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</si>
  <si>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</si>
  <si>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</si>
  <si>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</si>
  <si>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</si>
  <si>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</si>
  <si>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</si>
  <si>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</si>
  <si>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</si>
  <si>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</si>
  <si>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</si>
  <si>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</si>
  <si>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</si>
  <si>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</si>
  <si>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</si>
  <si>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</si>
  <si>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</si>
  <si>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</si>
  <si>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</si>
  <si>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</si>
  <si>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</si>
  <si>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</si>
  <si>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</si>
  <si>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</si>
  <si>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</si>
  <si>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</si>
  <si>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</si>
  <si>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</si>
  <si>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</si>
  <si>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</si>
  <si>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</si>
  <si>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</si>
  <si>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</si>
  <si>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</si>
  <si>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</si>
  <si>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</si>
  <si>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</si>
  <si>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</si>
  <si>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</si>
  <si>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</si>
  <si>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</si>
  <si>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</si>
  <si>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</si>
  <si>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</si>
  <si>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</si>
  <si>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</si>
  <si>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</si>
  <si>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</si>
  <si>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</si>
  <si>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</si>
  <si>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</si>
  <si>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</si>
  <si>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</si>
  <si>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</si>
  <si>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</si>
  <si>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</si>
  <si>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</si>
  <si>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</si>
  <si>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</si>
  <si>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</si>
  <si>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</si>
  <si>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</si>
  <si>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</si>
  <si>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</si>
  <si>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</si>
  <si>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</si>
  <si>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</si>
  <si>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</si>
  <si>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</si>
  <si>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</si>
  <si>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</si>
  <si>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</si>
  <si>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</si>
  <si>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</si>
  <si>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</si>
  <si>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</si>
  <si>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</si>
  <si>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</si>
  <si>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</si>
  <si>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</si>
  <si>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</si>
  <si>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</si>
  <si>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</si>
  <si>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</si>
  <si>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</si>
  <si>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</si>
  <si>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</si>
  <si>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</si>
  <si>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</si>
  <si>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</si>
  <si>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</si>
  <si>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</si>
  <si>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</si>
  <si>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</si>
  <si>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</si>
  <si>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</si>
  <si>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</si>
  <si>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</si>
  <si>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</si>
  <si>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</si>
  <si>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</si>
  <si>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</si>
  <si>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</si>
  <si>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</si>
  <si>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</si>
  <si>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</si>
  <si>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</si>
  <si>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</si>
  <si>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</si>
  <si>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</si>
  <si>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</si>
  <si>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</si>
  <si>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</si>
  <si>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</si>
  <si>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</si>
  <si>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</si>
  <si>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</si>
  <si>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</si>
  <si>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</si>
  <si>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</si>
  <si>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</si>
  <si>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</si>
  <si>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</si>
  <si>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</si>
  <si>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</si>
  <si>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</si>
  <si>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</si>
  <si>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</si>
  <si>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</si>
  <si>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</si>
  <si>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</si>
  <si>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</si>
  <si>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</si>
  <si>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</si>
  <si>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</si>
  <si>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</si>
  <si>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</si>
  <si>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</si>
  <si>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</si>
  <si>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</si>
  <si>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</si>
  <si>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</si>
  <si>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</si>
  <si>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</si>
  <si>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</si>
  <si>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</si>
  <si>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</si>
  <si>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</si>
  <si>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</si>
  <si>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</si>
  <si>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</si>
  <si>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</si>
  <si>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</si>
  <si>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</si>
  <si>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</si>
  <si>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</si>
  <si>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</si>
  <si>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</si>
  <si>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</si>
  <si>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</si>
  <si>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</si>
  <si>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</si>
  <si>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</si>
  <si>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</si>
  <si>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</si>
  <si>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</si>
  <si>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</si>
  <si>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</si>
  <si>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</si>
  <si>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</si>
  <si>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</si>
  <si>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</si>
  <si>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</si>
  <si>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</si>
  <si>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</si>
  <si>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</si>
  <si>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</si>
  <si>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</si>
  <si>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</si>
  <si>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</si>
  <si>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</si>
  <si>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</si>
  <si>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</si>
  <si>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</si>
  <si>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</si>
  <si>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</si>
  <si>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</si>
  <si>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</si>
  <si>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</si>
  <si>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</si>
  <si>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</si>
  <si>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</si>
  <si>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</si>
  <si>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</si>
  <si>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</si>
  <si>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</si>
  <si>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</si>
  <si>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</si>
  <si>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</si>
  <si>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</si>
  <si>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</si>
  <si>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</si>
  <si>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</si>
  <si>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</si>
  <si>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</si>
  <si>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</si>
  <si>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</si>
  <si>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</si>
  <si>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</si>
  <si>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</si>
  <si>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</si>
  <si>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</si>
  <si>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</si>
  <si>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</si>
  <si>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</si>
  <si>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</si>
  <si>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</si>
  <si>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</si>
  <si>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</si>
  <si>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</si>
  <si>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</si>
  <si>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</si>
  <si>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</si>
  <si>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</si>
  <si>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</si>
  <si>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</si>
  <si>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</si>
  <si>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</si>
  <si>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</si>
  <si>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</si>
  <si>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</si>
  <si>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</si>
  <si>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</si>
  <si>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</si>
  <si>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</si>
  <si>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</si>
  <si>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</si>
  <si>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</si>
  <si>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</si>
  <si>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</si>
  <si>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</si>
  <si>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</si>
  <si>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</si>
  <si>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</si>
  <si>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</si>
  <si>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</si>
  <si>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</si>
  <si>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</si>
  <si>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</si>
  <si>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</si>
  <si>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</si>
  <si>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</si>
  <si>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</si>
  <si>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</si>
  <si>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</si>
  <si>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</si>
  <si>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</si>
  <si>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</si>
  <si>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</si>
  <si>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</si>
  <si>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</si>
  <si>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</si>
  <si>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</si>
  <si>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</si>
  <si>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</si>
  <si>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</si>
  <si>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</si>
  <si>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</si>
  <si>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</si>
  <si>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</si>
  <si>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</si>
  <si>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</si>
  <si>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</si>
  <si>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</si>
  <si>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</si>
  <si>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</si>
  <si>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</si>
  <si>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</si>
  <si>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</si>
  <si>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</si>
  <si>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</si>
  <si>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</si>
  <si>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</si>
  <si>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</si>
  <si>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</si>
  <si>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</si>
  <si>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</si>
  <si>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</si>
  <si>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</si>
  <si>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</si>
  <si>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</si>
  <si>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</si>
  <si>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</si>
  <si>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</si>
  <si>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</si>
  <si>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</si>
  <si>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</si>
  <si>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</si>
  <si>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</si>
  <si>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</si>
  <si>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</si>
  <si>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</si>
  <si>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</si>
  <si>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</si>
  <si>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</si>
  <si>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</si>
  <si>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</si>
  <si>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</si>
  <si>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</si>
  <si>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</si>
  <si>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</si>
  <si>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</si>
  <si>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</si>
  <si>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</si>
  <si>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</si>
  <si>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</si>
  <si>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</si>
  <si>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</si>
  <si>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</si>
  <si>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</si>
  <si>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</si>
  <si>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</si>
  <si>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</si>
  <si>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</si>
  <si>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</si>
  <si>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</si>
  <si>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</si>
  <si>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</si>
  <si>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</si>
  <si>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</si>
  <si>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</si>
  <si>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</si>
  <si>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</si>
  <si>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</si>
  <si>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</si>
  <si>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</si>
  <si>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</si>
  <si>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</si>
  <si>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</si>
  <si>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</si>
  <si>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</si>
  <si>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</si>
  <si>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</si>
  <si>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</si>
  <si>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</si>
  <si>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</si>
  <si>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</si>
  <si>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</si>
  <si>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</si>
  <si>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</si>
  <si>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</si>
  <si>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</si>
  <si>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</si>
  <si>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</si>
  <si>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</si>
  <si>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</si>
  <si>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</si>
  <si>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</si>
  <si>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</si>
  <si>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</si>
  <si>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</si>
  <si>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</si>
  <si>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</si>
  <si>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</si>
  <si>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</si>
  <si>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</si>
  <si>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</si>
  <si>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</si>
  <si>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</si>
  <si>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</si>
  <si>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</si>
  <si>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</si>
  <si>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</si>
  <si>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</si>
  <si>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</si>
  <si>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</si>
  <si>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</si>
  <si>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</si>
  <si>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</si>
  <si>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</si>
  <si>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</si>
  <si>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</si>
  <si>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</si>
  <si>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</si>
  <si>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</si>
  <si>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</si>
  <si>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</si>
  <si>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</si>
  <si>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</si>
  <si>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</si>
  <si>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</si>
  <si>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</si>
  <si>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</si>
  <si>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</si>
  <si>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</si>
  <si>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</si>
  <si>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</si>
  <si>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</si>
  <si>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</si>
  <si>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</si>
  <si>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</si>
  <si>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</si>
  <si>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</si>
  <si>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</si>
  <si>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</si>
  <si>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</si>
  <si>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</si>
  <si>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</si>
  <si>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</si>
  <si>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</si>
  <si>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</si>
  <si>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</si>
  <si>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</si>
  <si>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</si>
  <si>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</si>
  <si>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</si>
  <si>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</si>
  <si>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</si>
  <si>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</si>
  <si>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</si>
  <si>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</si>
  <si>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</si>
  <si>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</si>
  <si>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</si>
  <si>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</si>
  <si>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</si>
  <si>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</si>
  <si>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</si>
  <si>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</si>
  <si>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</si>
  <si>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</si>
  <si>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</si>
  <si>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</si>
  <si>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</si>
  <si>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</si>
  <si>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</si>
  <si>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</si>
  <si>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</si>
  <si>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</si>
  <si>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</si>
  <si>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</si>
  <si>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</si>
  <si>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</si>
  <si>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</si>
  <si>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</si>
  <si>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</si>
  <si>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</si>
  <si>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</si>
  <si>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</si>
  <si>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</si>
  <si>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</si>
  <si>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</si>
  <si>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</si>
  <si>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</si>
  <si>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</si>
  <si>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</si>
  <si>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</si>
  <si>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</si>
  <si>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</si>
  <si>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</si>
  <si>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</si>
  <si>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</si>
  <si>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</si>
  <si>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</si>
  <si>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</si>
  <si>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</si>
  <si>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</si>
  <si>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</si>
  <si>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</si>
  <si>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</si>
  <si>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</si>
  <si>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</si>
  <si>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</si>
  <si>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</si>
  <si>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</si>
  <si>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</si>
  <si>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</si>
  <si>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</si>
  <si>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</si>
  <si>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</si>
  <si>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</si>
  <si>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</si>
  <si>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</si>
  <si>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</si>
  <si>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</si>
  <si>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</si>
  <si>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</si>
  <si>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</si>
  <si>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</si>
  <si>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</si>
  <si>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</si>
  <si>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</si>
  <si>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</si>
  <si>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</si>
  <si>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</si>
  <si>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</si>
  <si>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</si>
  <si>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</si>
  <si>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</si>
  <si>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</si>
  <si>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</si>
  <si>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</si>
  <si>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</si>
  <si>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</si>
  <si>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</si>
  <si>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</si>
  <si>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</si>
  <si>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</si>
  <si>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</si>
  <si>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</si>
  <si>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</si>
  <si>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</si>
  <si>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</si>
  <si>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</si>
  <si>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</si>
  <si>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</si>
  <si>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</si>
  <si>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</si>
  <si>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</si>
  <si>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</si>
  <si>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</si>
  <si>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</si>
  <si>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</si>
  <si>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</si>
  <si>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</si>
  <si>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</si>
  <si>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</si>
  <si>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</si>
  <si>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</si>
  <si>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</si>
  <si>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</si>
  <si>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</si>
  <si>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</si>
  <si>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</si>
  <si>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</si>
  <si>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</si>
  <si>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</si>
  <si>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</si>
  <si>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</si>
  <si>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</si>
  <si>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</si>
  <si>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</si>
  <si>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</si>
  <si>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</si>
  <si>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</si>
  <si>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</si>
  <si>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</si>
  <si>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</si>
  <si>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</si>
  <si>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</si>
  <si>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</si>
  <si>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</si>
  <si>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</si>
  <si>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</si>
  <si>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</si>
  <si>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</si>
  <si>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</si>
  <si>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</si>
  <si>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</si>
  <si>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</si>
  <si>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</si>
  <si>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</si>
  <si>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</si>
  <si>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</si>
  <si>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</si>
  <si>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</si>
  <si>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</si>
  <si>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</si>
  <si>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</si>
  <si>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</si>
  <si>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</si>
  <si>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</si>
  <si>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</si>
  <si>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</si>
  <si>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</si>
  <si>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</si>
  <si>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</si>
  <si>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</si>
  <si>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</si>
  <si>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</si>
  <si>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</si>
  <si>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</si>
  <si>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</si>
  <si>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</si>
  <si>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</si>
  <si>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</si>
  <si>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</si>
  <si>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</si>
  <si>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</si>
  <si>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</si>
  <si>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</si>
  <si>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</si>
  <si>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</si>
  <si>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</si>
  <si>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</si>
  <si>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</si>
  <si>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</si>
  <si>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</si>
  <si>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</si>
  <si>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</si>
  <si>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</si>
  <si>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</si>
  <si>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</si>
  <si>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</si>
  <si>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</si>
  <si>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</si>
  <si>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</si>
  <si>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</si>
  <si>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</si>
  <si>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</si>
  <si>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</si>
  <si>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</si>
  <si>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</si>
  <si>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</si>
  <si>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</si>
  <si>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</si>
  <si>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</si>
  <si>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</si>
  <si>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</si>
  <si>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</si>
  <si>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</si>
  <si>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</si>
  <si>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</si>
  <si>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</si>
  <si>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</si>
  <si>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</si>
  <si>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</si>
  <si>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</si>
  <si>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</si>
  <si>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</si>
  <si>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</si>
  <si>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</si>
  <si>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</si>
  <si>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</si>
  <si>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</si>
  <si>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</si>
  <si>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</si>
  <si>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</si>
  <si>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</si>
  <si>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</si>
  <si>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</si>
  <si>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</si>
  <si>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</si>
  <si>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</si>
  <si>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</si>
  <si>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</si>
  <si>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</si>
  <si>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</si>
  <si>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</si>
  <si>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</si>
  <si>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</si>
  <si>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</si>
  <si>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</si>
  <si>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</si>
  <si>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</si>
  <si>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</si>
  <si>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</si>
  <si>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</si>
  <si>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</si>
  <si>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</si>
  <si>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</si>
  <si>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</si>
  <si>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</si>
  <si>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</si>
  <si>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</si>
  <si>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</si>
  <si>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</si>
  <si>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</si>
  <si>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</si>
  <si>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</si>
  <si>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</si>
  <si>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</si>
  <si>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</si>
  <si>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</si>
  <si>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</si>
  <si>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</si>
  <si>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</si>
  <si>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</si>
  <si>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</si>
  <si>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</si>
  <si>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</si>
  <si>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</si>
  <si>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</si>
  <si>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</si>
  <si>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</si>
  <si>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</si>
  <si>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</si>
  <si>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</si>
  <si>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</si>
  <si>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</si>
  <si>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</si>
  <si>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</si>
  <si>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</si>
  <si>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</si>
  <si>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</si>
  <si>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</si>
  <si>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</si>
  <si>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</si>
  <si>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</si>
  <si>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</si>
  <si>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</si>
  <si>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</si>
  <si>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</si>
  <si>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</si>
  <si>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</si>
  <si>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</si>
  <si>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</si>
  <si>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</si>
  <si>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</si>
  <si>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</si>
  <si>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</si>
  <si>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</si>
  <si>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</si>
  <si>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</si>
  <si>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</si>
  <si>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</si>
  <si>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</si>
  <si>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</si>
  <si>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</si>
  <si>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</si>
  <si>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</si>
  <si>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</si>
  <si>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</si>
  <si>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</si>
  <si>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</si>
  <si>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</si>
  <si>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</si>
  <si>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</si>
  <si>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</si>
  <si>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</si>
  <si>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</si>
  <si>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</si>
  <si>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</si>
  <si>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</si>
  <si>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</si>
  <si>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</si>
  <si>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</si>
  <si>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</si>
  <si>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</si>
  <si>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</si>
  <si>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</si>
  <si>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</si>
  <si>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</si>
  <si>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</si>
  <si>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</si>
  <si>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</si>
  <si>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</si>
  <si>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</si>
  <si>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</si>
  <si>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</si>
  <si>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</si>
  <si>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</si>
  <si>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</si>
  <si>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</si>
  <si>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</si>
  <si>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</si>
  <si>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</si>
  <si>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</si>
  <si>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</si>
  <si>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</si>
  <si>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</si>
  <si>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</si>
  <si>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</si>
  <si>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</si>
  <si>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</si>
  <si>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</si>
  <si>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</si>
  <si>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</si>
  <si>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</si>
  <si>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</si>
  <si>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</si>
  <si>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</si>
  <si>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</si>
  <si>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</si>
  <si>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</si>
  <si>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</si>
  <si>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</si>
  <si>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</si>
  <si>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</si>
  <si>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</si>
  <si>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</si>
  <si>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</si>
  <si>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</si>
  <si>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</si>
  <si>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</si>
  <si>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</si>
  <si>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</si>
  <si>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</si>
  <si>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</si>
  <si>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</si>
  <si>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</si>
  <si>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</si>
  <si>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</si>
  <si>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</si>
  <si>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</si>
  <si>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</si>
  <si>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</si>
  <si>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</si>
  <si>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</si>
  <si>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</si>
  <si>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</si>
  <si>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</si>
  <si>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</si>
  <si>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</si>
  <si>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</si>
  <si>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</si>
  <si>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</si>
  <si>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</si>
  <si>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</si>
  <si>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</si>
  <si>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</si>
  <si>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</si>
  <si>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</si>
  <si>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</si>
  <si>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</si>
  <si>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</si>
  <si>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</si>
  <si>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</si>
  <si>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</si>
  <si>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</si>
  <si>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</si>
  <si>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</si>
  <si>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</si>
  <si>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</si>
  <si>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</si>
  <si>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</si>
  <si>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</si>
  <si>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</si>
  <si>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</si>
  <si>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</si>
  <si>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</si>
  <si>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</si>
  <si>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</si>
  <si>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</si>
  <si>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</si>
  <si>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</si>
  <si>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</si>
  <si>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</si>
  <si>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</si>
  <si>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</si>
  <si>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</si>
  <si>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</si>
  <si>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</si>
  <si>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</si>
  <si>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</si>
  <si>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</si>
  <si>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</si>
  <si>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</si>
  <si>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</si>
  <si>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</si>
  <si>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</si>
  <si>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</si>
  <si>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</si>
  <si>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</si>
  <si>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</si>
  <si>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</si>
  <si>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</si>
  <si>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</si>
  <si>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</si>
  <si>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</si>
  <si>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</si>
  <si>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</si>
  <si>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</si>
  <si>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</si>
  <si>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</si>
  <si>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</si>
  <si>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</si>
  <si>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</si>
  <si>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</si>
  <si>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</si>
  <si>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</si>
  <si>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</si>
  <si>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</si>
  <si>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</si>
  <si>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</si>
  <si>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</si>
  <si>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</si>
  <si>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</si>
  <si>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</si>
  <si>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</si>
  <si>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</si>
  <si>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</si>
  <si>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</si>
  <si>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</si>
  <si>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</si>
  <si>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</si>
  <si>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</si>
  <si>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</si>
  <si>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</si>
  <si>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</si>
  <si>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</si>
  <si>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</si>
  <si>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</si>
  <si>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</si>
  <si>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</si>
  <si>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</si>
  <si>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</si>
  <si>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</si>
  <si>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</si>
  <si>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</si>
  <si>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</si>
  <si>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</si>
  <si>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</si>
  <si>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</si>
  <si>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</si>
  <si>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</si>
  <si>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</si>
  <si>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</si>
  <si>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</si>
  <si>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</si>
  <si>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</si>
  <si>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</si>
  <si>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</si>
  <si>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</si>
  <si>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</si>
  <si>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</si>
  <si>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</si>
  <si>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</si>
  <si>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</si>
  <si>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</si>
  <si>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</si>
  <si>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</si>
  <si>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</si>
  <si>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</si>
  <si>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</si>
  <si>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</si>
  <si>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</si>
  <si>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</si>
  <si>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</si>
  <si>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</si>
  <si>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</si>
  <si>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</si>
  <si>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</si>
  <si>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</si>
  <si>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</si>
  <si>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</si>
  <si>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</si>
  <si>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</si>
  <si>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</si>
  <si>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</si>
  <si>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</si>
  <si>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</si>
  <si>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</si>
  <si>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</si>
  <si>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</si>
  <si>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</si>
  <si>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</si>
  <si>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</si>
  <si>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</si>
  <si>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</si>
  <si>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</si>
  <si>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</si>
  <si>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</si>
  <si>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</si>
  <si>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</si>
  <si>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</si>
  <si>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</si>
  <si>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</si>
  <si>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</si>
  <si>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</si>
  <si>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</si>
  <si>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</si>
  <si>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</si>
  <si>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</si>
  <si>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</si>
  <si>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</si>
  <si>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</si>
  <si>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</si>
  <si>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</si>
  <si>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</si>
  <si>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</si>
  <si>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</si>
  <si>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</si>
  <si>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</si>
  <si>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</si>
  <si>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</si>
  <si>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</si>
  <si>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</si>
  <si>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</si>
  <si>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</si>
  <si>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</si>
  <si>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</si>
  <si>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</si>
  <si>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</si>
  <si>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</si>
  <si>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</si>
  <si>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</si>
  <si>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</si>
  <si>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</si>
  <si>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</si>
  <si>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</si>
  <si>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</si>
  <si>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</si>
  <si>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</si>
  <si>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</si>
  <si>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</si>
  <si>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</si>
  <si>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</si>
  <si>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</si>
  <si>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</si>
  <si>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</si>
  <si>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</si>
  <si>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</si>
  <si>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</si>
  <si>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</si>
  <si>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</si>
  <si>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</si>
  <si>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</si>
  <si>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</si>
  <si>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</si>
  <si>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</si>
  <si>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</si>
  <si>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</si>
  <si>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</si>
  <si>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</si>
  <si>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</si>
  <si>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</si>
  <si>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</si>
  <si>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</si>
  <si>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</si>
  <si>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</si>
  <si>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</si>
  <si>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</si>
  <si>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</si>
  <si>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</si>
  <si>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</si>
  <si>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</si>
  <si>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</si>
  <si>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</si>
  <si>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</si>
  <si>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</si>
  <si>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</si>
  <si>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</si>
  <si>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</si>
  <si>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</si>
  <si>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</si>
  <si>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</si>
  <si>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</si>
  <si>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</si>
  <si>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</si>
  <si>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</si>
  <si>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</si>
  <si>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</si>
  <si>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</si>
  <si>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</si>
  <si>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</si>
  <si>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</si>
  <si>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</si>
  <si>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</si>
  <si>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</si>
  <si>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</si>
  <si>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</si>
  <si>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</si>
  <si>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</si>
  <si>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</si>
  <si>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</si>
  <si>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</si>
  <si>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</si>
  <si>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</si>
  <si>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</si>
  <si>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</si>
  <si>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</si>
  <si>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</si>
  <si>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</si>
  <si>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</si>
  <si>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</si>
  <si>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</si>
  <si>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</si>
  <si>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</si>
  <si>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</si>
  <si>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</si>
  <si>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</si>
  <si>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</si>
  <si>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</si>
  <si>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</si>
  <si>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</si>
  <si>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</si>
  <si>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</si>
  <si>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</si>
  <si>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</si>
  <si>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</si>
  <si>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</si>
  <si>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</si>
  <si>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</si>
  <si>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</si>
  <si>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</si>
  <si>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</si>
  <si>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</si>
  <si>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</si>
  <si>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</si>
  <si>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</si>
  <si>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</si>
  <si>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</si>
  <si>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</si>
  <si>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</si>
  <si>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</si>
  <si>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</si>
  <si>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</si>
  <si>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</si>
  <si>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</si>
  <si>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</si>
  <si>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</si>
  <si>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</si>
  <si>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</si>
  <si>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</si>
  <si>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</si>
  <si>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</si>
  <si>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</si>
  <si>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</si>
  <si>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</si>
  <si>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</si>
  <si>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</si>
  <si>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</si>
  <si>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</si>
  <si>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</si>
  <si>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</si>
  <si>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</si>
  <si>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</si>
  <si>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</si>
  <si>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</si>
  <si>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</si>
  <si>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</si>
  <si>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</si>
  <si>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</si>
  <si>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</si>
  <si>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</si>
  <si>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</si>
  <si>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</si>
  <si>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</si>
  <si>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</si>
  <si>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</si>
  <si>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</si>
  <si>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</si>
  <si>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</si>
  <si>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</si>
  <si>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</si>
  <si>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</si>
  <si>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</si>
  <si>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</si>
  <si>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</si>
  <si>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</si>
  <si>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</si>
  <si>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</si>
  <si>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</si>
  <si>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</si>
  <si>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</si>
  <si>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</si>
  <si>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</si>
  <si>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</si>
  <si>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</si>
  <si>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</si>
  <si>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</si>
  <si>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</si>
  <si>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</si>
  <si>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</si>
  <si>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</si>
  <si>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</si>
  <si>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</si>
  <si>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</si>
  <si>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</si>
  <si>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</si>
  <si>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</si>
  <si>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</si>
  <si>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</si>
  <si>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</si>
  <si>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</si>
  <si>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</si>
  <si>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</si>
  <si>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</si>
  <si>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</si>
  <si>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</si>
  <si>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</si>
  <si>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</si>
  <si>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</si>
  <si>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</si>
  <si>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</si>
  <si>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</si>
  <si>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</si>
  <si>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</si>
  <si>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</si>
  <si>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</si>
  <si>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</si>
  <si>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</si>
  <si>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</si>
  <si>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</si>
  <si>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</si>
  <si>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</si>
  <si>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</si>
  <si>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</si>
  <si>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</si>
  <si>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</si>
  <si>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</si>
  <si>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</si>
  <si>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</si>
  <si>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</si>
  <si>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</si>
  <si>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</si>
  <si>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</si>
  <si>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</si>
  <si>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</si>
  <si>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</si>
  <si>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</si>
  <si>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</si>
  <si>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</si>
  <si>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</si>
  <si>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</si>
  <si>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</si>
  <si>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</si>
  <si>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</si>
  <si>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</si>
  <si>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</si>
  <si>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</si>
  <si>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</si>
  <si>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</si>
  <si>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</si>
  <si>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</si>
  <si>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</si>
  <si>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</si>
  <si>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</si>
  <si>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</si>
  <si>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</si>
  <si>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</si>
  <si>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</si>
  <si>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</si>
  <si>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</si>
  <si>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</si>
  <si>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</si>
  <si>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</si>
  <si>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</si>
  <si>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</si>
  <si>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</si>
  <si>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</si>
  <si>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</si>
  <si>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</si>
  <si>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</si>
  <si>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</si>
  <si>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</si>
  <si>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</si>
  <si>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</si>
  <si>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</si>
  <si>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</si>
  <si>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</si>
  <si>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</si>
  <si>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</si>
  <si>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</si>
  <si>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</si>
  <si>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</si>
  <si>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</si>
  <si>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</si>
  <si>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</si>
  <si>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</si>
  <si>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</si>
  <si>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</si>
  <si>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</si>
  <si>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</si>
  <si>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</si>
  <si>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</si>
  <si>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</si>
  <si>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</si>
  <si>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</si>
  <si>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</si>
  <si>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</si>
  <si>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</si>
  <si>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</si>
  <si>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</si>
  <si>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</si>
  <si>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</si>
  <si>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</si>
  <si>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</si>
  <si>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</si>
  <si>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</si>
  <si>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</si>
  <si>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</si>
  <si>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</si>
  <si>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</si>
  <si>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</si>
  <si>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</si>
  <si>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</si>
  <si>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</si>
  <si>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</si>
  <si>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</si>
  <si>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</si>
  <si>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</si>
  <si>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</si>
  <si>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</si>
  <si>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</si>
  <si>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</si>
  <si>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</si>
  <si>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</si>
  <si>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</si>
  <si>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</si>
  <si>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</si>
  <si>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</si>
  <si>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</si>
  <si>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</si>
  <si>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</si>
  <si>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</si>
  <si>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</si>
  <si>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</si>
  <si>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</si>
  <si>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</si>
  <si>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</si>
  <si>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</si>
  <si>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</si>
  <si>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</si>
  <si>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</si>
  <si>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</si>
  <si>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</si>
  <si>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</si>
  <si>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</si>
  <si>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</si>
  <si>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</si>
  <si>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</si>
  <si>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</si>
  <si>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</si>
  <si>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</si>
  <si>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</si>
  <si>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</si>
  <si>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</si>
  <si>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</si>
  <si>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</si>
  <si>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</si>
  <si>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</si>
  <si>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</si>
  <si>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</si>
  <si>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</si>
  <si>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</si>
  <si>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</si>
  <si>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</si>
  <si>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</si>
  <si>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</si>
  <si>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</si>
  <si>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</si>
  <si>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</si>
  <si>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</si>
  <si>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</si>
  <si>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</si>
  <si>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</si>
  <si>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</si>
  <si>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</si>
  <si>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</si>
  <si>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</si>
  <si>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</si>
  <si>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</si>
  <si>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</si>
  <si>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</si>
  <si>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</si>
  <si>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</si>
  <si>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</si>
  <si>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</si>
  <si>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</si>
  <si>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</si>
  <si>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</si>
  <si>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</si>
  <si>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</si>
  <si>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</si>
  <si>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</si>
  <si>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</si>
  <si>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</si>
  <si>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</si>
  <si>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</si>
  <si>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</si>
  <si>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</si>
  <si>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</si>
  <si>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</si>
  <si>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</si>
  <si>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</si>
  <si>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</si>
  <si>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</si>
  <si>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</si>
  <si>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</si>
  <si>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</si>
  <si>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</si>
  <si>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</si>
  <si>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</si>
  <si>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</si>
  <si>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</si>
  <si>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</si>
  <si>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</si>
  <si>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</si>
  <si>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</si>
  <si>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</si>
  <si>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</si>
  <si>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</si>
  <si>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</si>
  <si>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</si>
  <si>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</si>
  <si>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</si>
  <si>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</si>
  <si>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</si>
  <si>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</si>
  <si>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</si>
  <si>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</si>
  <si>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</si>
  <si>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</si>
  <si>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</si>
  <si>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</si>
  <si>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</si>
  <si>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</si>
  <si>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</si>
  <si>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</si>
  <si>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</si>
  <si>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</si>
  <si>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</si>
  <si>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</si>
  <si>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</si>
  <si>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</si>
  <si>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</si>
  <si>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</si>
  <si>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</si>
  <si>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</si>
  <si>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</si>
  <si>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</si>
  <si>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</si>
  <si>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</si>
  <si>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</si>
  <si>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</si>
  <si>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</si>
  <si>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</si>
  <si>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</si>
  <si>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</si>
  <si>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</si>
  <si>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</si>
  <si>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</si>
  <si>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</si>
  <si>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</si>
  <si>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</si>
  <si>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</si>
  <si>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</si>
  <si>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</si>
  <si>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</si>
  <si>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</si>
  <si>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</si>
  <si>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</si>
  <si>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</si>
  <si>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</si>
  <si>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</si>
  <si>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</si>
  <si>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</si>
  <si>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</si>
  <si>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</si>
  <si>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</si>
  <si>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</si>
  <si>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</si>
  <si>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</si>
  <si>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</si>
  <si>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</si>
  <si>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</si>
  <si>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</si>
  <si>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</si>
  <si>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</si>
  <si>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</si>
  <si>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</si>
  <si>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</si>
  <si>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</si>
  <si>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</si>
  <si>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</si>
  <si>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</si>
  <si>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</si>
  <si>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</si>
  <si>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</si>
  <si>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</si>
  <si>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</si>
  <si>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</si>
  <si>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</si>
  <si>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</si>
  <si>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</si>
  <si>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</si>
  <si>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</si>
  <si>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</si>
  <si>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</si>
  <si>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</si>
  <si>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</si>
  <si>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</si>
  <si>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</si>
  <si>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</si>
  <si>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</si>
  <si>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</si>
  <si>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</si>
  <si>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</si>
  <si>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</si>
  <si>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</si>
  <si>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</si>
  <si>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</si>
  <si>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</si>
  <si>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</si>
  <si>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</si>
  <si>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</si>
  <si>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</si>
  <si>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</si>
  <si>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</si>
  <si>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</si>
  <si>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</si>
  <si>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</si>
  <si>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</si>
  <si>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</si>
  <si>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</si>
  <si>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</si>
  <si>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</si>
  <si>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</si>
  <si>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</si>
  <si>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</si>
  <si>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</si>
  <si>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</si>
  <si>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</si>
  <si>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</si>
  <si>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</si>
  <si>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</si>
  <si>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</si>
  <si>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</si>
  <si>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</si>
  <si>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</si>
  <si>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</si>
  <si>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</si>
  <si>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</si>
  <si>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</si>
  <si>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</si>
  <si>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</si>
  <si>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</si>
  <si>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</si>
  <si>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</si>
  <si>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</si>
  <si>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</si>
  <si>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</si>
  <si>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</si>
  <si>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</si>
  <si>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</si>
  <si>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</si>
  <si>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</si>
  <si>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</si>
  <si>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</si>
  <si>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</si>
  <si>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</si>
  <si>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</si>
  <si>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</si>
  <si>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</si>
  <si>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</si>
  <si>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</si>
  <si>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</si>
  <si>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</si>
  <si>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</si>
  <si>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</si>
  <si>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</si>
  <si>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</si>
  <si>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</si>
  <si>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</si>
  <si>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</si>
  <si>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</si>
  <si>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</si>
  <si>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</si>
  <si>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</si>
  <si>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</si>
  <si>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</si>
  <si>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</si>
  <si>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</si>
  <si>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</si>
  <si>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</si>
  <si>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</si>
  <si>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</si>
  <si>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</si>
  <si>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</si>
  <si>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</si>
  <si>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</si>
  <si>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</si>
  <si>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</si>
  <si>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</si>
  <si>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</si>
  <si>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</si>
  <si>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</si>
  <si>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</si>
  <si>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</si>
  <si>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</si>
  <si>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</si>
  <si>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</si>
  <si>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</si>
  <si>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</si>
  <si>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</si>
  <si>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</si>
  <si>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</si>
  <si>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</si>
  <si>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</si>
  <si>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</si>
  <si>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</si>
  <si>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</si>
  <si>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</si>
  <si>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</si>
  <si>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</si>
  <si>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</si>
  <si>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</si>
  <si>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</si>
  <si>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</si>
  <si>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</si>
  <si>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</si>
  <si>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</si>
  <si>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</si>
  <si>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</si>
  <si>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</si>
  <si>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</si>
  <si>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</si>
  <si>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</si>
  <si>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</si>
  <si>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</si>
  <si>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</si>
  <si>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</si>
  <si>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</si>
  <si>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</si>
  <si>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</si>
  <si>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</si>
  <si>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</si>
  <si>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</si>
  <si>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</si>
  <si>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</si>
  <si>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</si>
  <si>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</si>
  <si>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</si>
  <si>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</si>
  <si>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</si>
  <si>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</si>
  <si>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</si>
  <si>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</si>
  <si>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</si>
  <si>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</si>
  <si>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</si>
  <si>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</si>
  <si>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</si>
  <si>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</si>
  <si>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</si>
  <si>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</si>
  <si>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</si>
  <si>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</si>
  <si>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</si>
  <si>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</si>
  <si>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</si>
  <si>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</si>
  <si>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</si>
  <si>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</si>
  <si>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</si>
  <si>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</si>
  <si>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</si>
  <si>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</si>
  <si>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</si>
  <si>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</si>
  <si>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</si>
  <si>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</si>
  <si>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</si>
  <si>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</si>
  <si>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</si>
  <si>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</si>
  <si>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</si>
  <si>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</si>
  <si>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</si>
  <si>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</si>
  <si>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</si>
  <si>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</si>
  <si>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</si>
  <si>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</si>
  <si>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</si>
  <si>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</si>
  <si>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</si>
  <si>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</si>
  <si>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</si>
  <si>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</si>
  <si>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</si>
  <si>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</si>
  <si>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</si>
  <si>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</si>
  <si>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</si>
  <si>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</si>
  <si>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</si>
  <si>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</si>
  <si>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</si>
  <si>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</si>
  <si>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</si>
  <si>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</si>
  <si>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</si>
  <si>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</si>
  <si>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</si>
  <si>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</si>
  <si>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</si>
  <si>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</si>
  <si>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</si>
  <si>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</si>
  <si>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</si>
  <si>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</si>
  <si>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</si>
  <si>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</si>
  <si>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</si>
  <si>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</si>
  <si>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</si>
  <si>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</si>
  <si>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</si>
  <si>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</si>
  <si>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</si>
  <si>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</si>
  <si>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</si>
  <si>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</si>
  <si>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</si>
  <si>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</si>
  <si>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</si>
  <si>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</si>
  <si>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</si>
  <si>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</si>
  <si>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</si>
  <si>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</si>
  <si>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</si>
  <si>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</si>
  <si>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</si>
  <si>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</si>
  <si>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</si>
  <si>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</si>
  <si>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</si>
  <si>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</si>
  <si>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</si>
  <si>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</si>
  <si>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</si>
  <si>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</si>
  <si>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</si>
  <si>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</si>
  <si>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</si>
  <si>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</si>
  <si>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</si>
  <si>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</si>
  <si>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</si>
  <si>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</si>
  <si>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</si>
  <si>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</si>
  <si>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</si>
  <si>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</si>
  <si>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</si>
  <si>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</si>
  <si>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</si>
  <si>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</si>
  <si>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</si>
  <si>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</si>
  <si>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</si>
  <si>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</si>
  <si>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</si>
  <si>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</si>
  <si>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</si>
  <si>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</si>
  <si>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</si>
  <si>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</si>
  <si>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</si>
  <si>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</si>
  <si>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</si>
  <si>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</si>
  <si>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</si>
  <si>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</si>
  <si>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</si>
  <si>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</si>
  <si>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</si>
  <si>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</si>
  <si>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</si>
  <si>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</si>
  <si>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</si>
  <si>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</si>
  <si>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</si>
  <si>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</si>
  <si>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</si>
  <si>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</si>
  <si>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</si>
  <si>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</si>
  <si>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</si>
  <si>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</si>
  <si>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</si>
  <si>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</si>
  <si>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</si>
  <si>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</si>
  <si>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</si>
  <si>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</si>
  <si>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</si>
  <si>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</si>
  <si>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</si>
  <si>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</si>
  <si>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</si>
  <si>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</si>
  <si>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</si>
  <si>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</si>
  <si>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</si>
  <si>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</si>
  <si>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</si>
  <si>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</si>
  <si>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</si>
  <si>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</si>
  <si>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</si>
  <si>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</si>
  <si>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</si>
  <si>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</si>
  <si>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</si>
  <si>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</si>
  <si>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</si>
  <si>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</si>
  <si>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</si>
  <si>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</si>
  <si>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</si>
  <si>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</si>
  <si>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</si>
  <si>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</si>
  <si>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</si>
  <si>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</si>
  <si>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</si>
  <si>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</si>
  <si>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</si>
  <si>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</si>
  <si>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</si>
  <si>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</si>
  <si>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</si>
  <si>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</si>
  <si>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</si>
  <si>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</si>
  <si>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</si>
  <si>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</si>
  <si>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</si>
  <si>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</si>
  <si>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</si>
  <si>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</si>
  <si>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</si>
  <si>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</si>
  <si>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</si>
  <si>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</si>
  <si>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</si>
  <si>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</si>
  <si>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</si>
  <si>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</si>
  <si>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</si>
  <si>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</si>
  <si>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</si>
  <si>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</si>
  <si>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</si>
  <si>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</si>
  <si>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</si>
  <si>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</si>
  <si>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</si>
  <si>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</si>
  <si>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</si>
  <si>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</si>
  <si>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</si>
  <si>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</si>
  <si>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</si>
  <si>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</si>
  <si>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</si>
  <si>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</si>
  <si>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</si>
  <si>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</si>
  <si>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</si>
  <si>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</si>
  <si>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</si>
  <si>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</si>
  <si>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</si>
  <si>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</si>
  <si>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</si>
  <si>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</si>
  <si>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</si>
  <si>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</si>
  <si>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</si>
  <si>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</si>
  <si>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</si>
  <si>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</si>
  <si>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</si>
  <si>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</si>
  <si>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</si>
  <si>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</si>
  <si>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</si>
  <si>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</si>
  <si>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</si>
  <si>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</si>
  <si>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</si>
  <si>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</si>
  <si>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</si>
  <si>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</si>
  <si>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</si>
  <si>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</si>
  <si>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</si>
  <si>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</si>
  <si>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</si>
  <si>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</si>
  <si>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</si>
  <si>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</si>
  <si>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</si>
  <si>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</si>
  <si>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</si>
  <si>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</si>
  <si>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</si>
  <si>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</si>
  <si>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</si>
  <si>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</si>
  <si>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</si>
  <si>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</si>
  <si>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</si>
  <si>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</si>
  <si>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</si>
  <si>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</si>
  <si>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</si>
  <si>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</si>
  <si>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</si>
  <si>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</si>
  <si>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</si>
  <si>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</si>
  <si>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</si>
  <si>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</si>
  <si>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</si>
  <si>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</si>
  <si>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</si>
  <si>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</si>
  <si>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</si>
  <si>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</si>
  <si>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</si>
  <si>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</si>
  <si>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</si>
  <si>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</si>
  <si>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</si>
  <si>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</si>
  <si>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</si>
  <si>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</si>
  <si>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</si>
  <si>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</si>
  <si>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</si>
  <si>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</si>
  <si>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</si>
  <si>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</si>
  <si>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</si>
  <si>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</si>
  <si>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</si>
  <si>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</si>
  <si>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</si>
  <si>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</si>
  <si>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</si>
  <si>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</si>
  <si>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</si>
  <si>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</si>
  <si>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</si>
  <si>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</si>
  <si>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</si>
  <si>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</si>
  <si>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</si>
  <si>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</si>
  <si>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</si>
  <si>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</si>
  <si>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</si>
  <si>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</si>
  <si>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</si>
  <si>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</si>
  <si>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</si>
  <si>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</si>
  <si>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</si>
  <si>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</si>
  <si>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</si>
  <si>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</si>
  <si>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</si>
  <si>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</si>
  <si>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</si>
  <si>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</si>
  <si>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</si>
  <si>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</si>
  <si>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</si>
  <si>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</si>
  <si>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</si>
  <si>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</si>
  <si>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</si>
  <si>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</si>
  <si>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</si>
  <si>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</si>
  <si>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</si>
  <si>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</si>
  <si>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</si>
  <si>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</si>
  <si>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</si>
  <si>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</si>
  <si>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</si>
  <si>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</si>
  <si>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</si>
  <si>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</si>
  <si>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</si>
  <si>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</si>
  <si>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</si>
  <si>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</si>
  <si>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</si>
  <si>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</si>
  <si>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</si>
  <si>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</si>
  <si>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</si>
  <si>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</si>
  <si>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</si>
  <si>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</si>
  <si>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</si>
  <si>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</si>
  <si>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</si>
  <si>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</si>
  <si>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</si>
  <si>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</si>
  <si>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</si>
  <si>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</si>
  <si>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</si>
  <si>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</si>
  <si>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</si>
  <si>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</si>
  <si>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</si>
  <si>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</si>
  <si>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</si>
  <si>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</si>
  <si>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</si>
  <si>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</si>
  <si>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</si>
  <si>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</si>
  <si>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</si>
  <si>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</si>
  <si>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</si>
  <si>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</si>
  <si>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</si>
  <si>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</si>
  <si>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</si>
  <si>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</si>
  <si>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</si>
  <si>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</si>
  <si>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</si>
  <si>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</si>
  <si>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</si>
  <si>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</si>
  <si>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</si>
  <si>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</si>
  <si>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</si>
  <si>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</si>
  <si>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</si>
  <si>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</si>
  <si>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</si>
  <si>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</si>
  <si>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</si>
  <si>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</si>
  <si>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</si>
  <si>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</si>
  <si>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</si>
  <si>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</si>
  <si>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</si>
  <si>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</si>
  <si>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</si>
  <si>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</si>
  <si>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</si>
  <si>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</si>
  <si>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</si>
  <si>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</si>
  <si>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</si>
  <si>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</si>
  <si>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</si>
  <si>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</si>
  <si>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</si>
  <si>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</si>
  <si>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</si>
  <si>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</si>
  <si>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</si>
  <si>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</si>
  <si>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</si>
  <si>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</si>
  <si>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</si>
  <si>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</si>
  <si>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</si>
  <si>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</si>
  <si>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</si>
  <si>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</si>
  <si>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</si>
  <si>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</si>
  <si>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</si>
  <si>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</si>
  <si>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</si>
  <si>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</si>
  <si>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</si>
  <si>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</si>
  <si>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</si>
  <si>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</si>
  <si>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</si>
  <si>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</si>
  <si>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</si>
  <si>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</si>
  <si>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</si>
  <si>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</si>
  <si>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</si>
  <si>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</si>
  <si>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</si>
  <si>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</si>
  <si>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</si>
  <si>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</si>
  <si>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</si>
  <si>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</si>
  <si>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</si>
  <si>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</si>
  <si>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</si>
  <si>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</si>
  <si>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</si>
  <si>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</si>
  <si>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</si>
  <si>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</si>
  <si>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</si>
  <si>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</si>
  <si>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</si>
  <si>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</si>
  <si>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</si>
  <si>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</si>
  <si>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</si>
  <si>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</si>
  <si>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</si>
  <si>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</si>
  <si>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</si>
  <si>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</si>
  <si>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</si>
  <si>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</si>
  <si>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</si>
  <si>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</si>
  <si>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</si>
  <si>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</si>
  <si>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</si>
  <si>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</si>
  <si>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</si>
  <si>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</si>
  <si>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</si>
  <si>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</si>
  <si>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</si>
  <si>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</si>
  <si>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</si>
  <si>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</si>
  <si>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</si>
  <si>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</si>
  <si>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</si>
  <si>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</si>
  <si>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</si>
  <si>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</si>
  <si>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</si>
  <si>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</si>
  <si>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</si>
  <si>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</si>
  <si>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</si>
  <si>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</si>
  <si>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</si>
  <si>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</si>
  <si>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</si>
  <si>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</si>
  <si>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</si>
  <si>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</si>
  <si>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</si>
  <si>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</si>
  <si>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</si>
  <si>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</si>
  <si>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</si>
  <si>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</si>
  <si>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</si>
  <si>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</si>
  <si>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</si>
  <si>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</si>
  <si>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</si>
  <si>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</si>
  <si>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</si>
  <si>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</si>
  <si>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</si>
  <si>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</si>
  <si>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</si>
  <si>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</si>
  <si>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</si>
  <si>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</si>
  <si>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</si>
  <si>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</si>
  <si>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</si>
  <si>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</si>
  <si>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</si>
  <si>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</si>
  <si>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</si>
  <si>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</si>
  <si>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</si>
  <si>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</si>
  <si>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</si>
  <si>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</si>
  <si>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</si>
  <si>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</si>
  <si>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</si>
  <si>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</si>
  <si>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</si>
  <si>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</si>
  <si>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</si>
  <si>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</si>
  <si>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</si>
  <si>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</si>
  <si>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</si>
  <si>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</si>
  <si>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</si>
  <si>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</si>
  <si>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</si>
  <si>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</si>
  <si>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</si>
  <si>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</si>
  <si>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</si>
  <si>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</si>
  <si>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</si>
  <si>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</si>
  <si>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</si>
  <si>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</si>
  <si>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</si>
  <si>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</si>
  <si>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</si>
  <si>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</si>
  <si>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</si>
  <si>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</si>
  <si>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</si>
  <si>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</si>
  <si>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</si>
  <si>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</si>
  <si>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</si>
  <si>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</si>
  <si>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</si>
  <si>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</si>
  <si>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</si>
  <si>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</si>
  <si>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</si>
  <si>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</si>
  <si>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</si>
  <si>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</si>
  <si>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</si>
  <si>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</si>
  <si>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</si>
  <si>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</si>
  <si>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</si>
  <si>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</si>
  <si>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</si>
  <si>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</si>
  <si>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</si>
  <si>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</si>
  <si>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</si>
  <si>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</si>
  <si>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</si>
  <si>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</si>
  <si>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</si>
  <si>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</si>
  <si>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</si>
  <si>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</si>
  <si>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</si>
  <si>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</si>
  <si>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</si>
  <si>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</si>
  <si>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</si>
  <si>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</si>
  <si>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</si>
  <si>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</si>
  <si>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</si>
  <si>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</si>
  <si>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</si>
  <si>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</si>
  <si>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</si>
  <si>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</si>
  <si>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</si>
  <si>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</si>
  <si>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</si>
  <si>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</si>
  <si>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</si>
  <si>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</si>
  <si>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</si>
  <si>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</si>
  <si>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</si>
  <si>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</si>
  <si>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</si>
  <si>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</si>
  <si>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</si>
  <si>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</si>
  <si>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</si>
  <si>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</si>
  <si>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</si>
  <si>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</si>
  <si>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</si>
  <si>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</si>
  <si>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</si>
  <si>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</si>
  <si>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</si>
  <si>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</si>
  <si>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</si>
  <si>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</si>
  <si>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</si>
  <si>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</si>
  <si>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</si>
  <si>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</si>
  <si>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</si>
  <si>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</si>
  <si>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</si>
  <si>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</si>
  <si>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</si>
  <si>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</si>
  <si>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</si>
  <si>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</si>
  <si>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</si>
  <si>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</si>
  <si>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</si>
  <si>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</si>
  <si>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</si>
  <si>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</si>
  <si>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</si>
  <si>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</si>
  <si>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</si>
  <si>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</si>
  <si>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</si>
  <si>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</si>
  <si>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</si>
  <si>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</si>
  <si>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</si>
  <si>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</si>
  <si>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</si>
  <si>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</si>
  <si>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</si>
  <si>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</si>
  <si>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</si>
  <si>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</si>
  <si>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</si>
  <si>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</si>
  <si>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</si>
  <si>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</si>
  <si>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</si>
  <si>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</si>
  <si>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</si>
  <si>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</si>
  <si>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</si>
  <si>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</si>
  <si>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</si>
  <si>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</si>
  <si>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</si>
  <si>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</si>
  <si>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</si>
  <si>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</si>
  <si>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</si>
  <si>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</si>
  <si>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</si>
  <si>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</si>
  <si>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</si>
  <si>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</si>
  <si>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</si>
  <si>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</si>
  <si>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</si>
  <si>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</si>
  <si>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</si>
  <si>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</si>
  <si>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</si>
  <si>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</si>
  <si>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</si>
  <si>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</si>
  <si>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</si>
  <si>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</si>
  <si>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</si>
  <si>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</si>
  <si>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</si>
  <si>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</si>
  <si>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</si>
  <si>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</si>
  <si>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</si>
  <si>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</si>
  <si>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</si>
  <si>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</si>
  <si>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</si>
  <si>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</si>
  <si>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</si>
  <si>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</si>
  <si>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</si>
  <si>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</si>
  <si>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</si>
  <si>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</si>
  <si>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</si>
  <si>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</si>
  <si>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</si>
  <si>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</si>
  <si>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</si>
  <si>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</si>
  <si>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</si>
  <si>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</si>
  <si>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</si>
  <si>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</si>
  <si>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</si>
  <si>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</si>
  <si>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</si>
  <si>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</si>
  <si>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</si>
  <si>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</si>
  <si>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</si>
  <si>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</si>
  <si>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</si>
  <si>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</si>
  <si>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</si>
  <si>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</si>
  <si>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</si>
  <si>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</si>
  <si>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</si>
  <si>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</si>
  <si>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</si>
  <si>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</si>
  <si>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</si>
  <si>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</si>
  <si>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</si>
  <si>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</si>
  <si>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</si>
  <si>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</si>
  <si>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</si>
  <si>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</si>
  <si>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</si>
  <si>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</si>
  <si>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</si>
  <si>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</si>
  <si>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</si>
  <si>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</si>
  <si>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</si>
  <si>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</si>
  <si>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</si>
  <si>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</si>
  <si>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</si>
  <si>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</si>
  <si>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</si>
  <si>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</si>
  <si>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</si>
  <si>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</si>
  <si>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</si>
  <si>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</si>
  <si>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</si>
  <si>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</si>
  <si>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</si>
  <si>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</si>
  <si>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</si>
  <si>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</si>
  <si>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</si>
  <si>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</si>
  <si>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</si>
  <si>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</si>
  <si>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</si>
  <si>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</si>
  <si>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</si>
  <si>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</si>
  <si>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</si>
  <si>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</si>
  <si>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</si>
  <si>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</si>
  <si>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</si>
  <si>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</si>
  <si>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</si>
  <si>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</si>
  <si>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</si>
  <si>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</si>
  <si>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</si>
  <si>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</si>
  <si>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</si>
  <si>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</si>
  <si>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</si>
  <si>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</si>
  <si>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</si>
  <si>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</si>
  <si>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</si>
  <si>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</si>
  <si>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</si>
  <si>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</si>
  <si>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</si>
  <si>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</si>
  <si>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</si>
  <si>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</si>
  <si>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</si>
  <si>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</si>
  <si>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</si>
  <si>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</si>
  <si>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</si>
  <si>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</si>
  <si>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</si>
  <si>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</si>
  <si>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</si>
  <si>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</si>
  <si>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</si>
  <si>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</si>
  <si>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</si>
  <si>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</si>
  <si>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</si>
  <si>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</si>
  <si>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</si>
  <si>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</si>
  <si>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</si>
  <si>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</si>
  <si>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</si>
  <si>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</si>
  <si>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</si>
  <si>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</si>
  <si>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</si>
  <si>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</si>
  <si>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</si>
  <si>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</si>
  <si>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</si>
  <si>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</si>
  <si>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</si>
  <si>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</si>
  <si>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</si>
  <si>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</si>
  <si>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</si>
  <si>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</si>
  <si>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</si>
  <si>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</si>
  <si>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</si>
  <si>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</si>
  <si>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</si>
  <si>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</si>
  <si>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</si>
  <si>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</si>
  <si>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</si>
  <si>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</si>
  <si>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</si>
  <si>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</si>
  <si>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</si>
  <si>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</si>
  <si>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</si>
  <si>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</si>
  <si>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</si>
  <si>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</si>
  <si>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</si>
  <si>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</si>
  <si>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</si>
  <si>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</si>
  <si>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</si>
  <si>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</si>
  <si>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</si>
  <si>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</si>
  <si>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</si>
  <si>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</si>
  <si>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</si>
  <si>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</si>
  <si>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</si>
  <si>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</si>
  <si>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</si>
  <si>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</si>
  <si>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</si>
  <si>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</si>
  <si>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</si>
  <si>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</si>
  <si>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</si>
  <si>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</si>
  <si>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</si>
  <si>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</si>
  <si>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</si>
  <si>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</si>
  <si>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</si>
  <si>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</si>
  <si>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</si>
  <si>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</si>
  <si>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</si>
  <si>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</si>
  <si>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</si>
  <si>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</si>
  <si>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</si>
  <si>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</si>
  <si>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</si>
  <si>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</si>
  <si>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</si>
  <si>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</si>
  <si>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</si>
  <si>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</si>
  <si>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</si>
  <si>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</si>
  <si>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</si>
  <si>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</si>
  <si>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</si>
  <si>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</si>
  <si>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</si>
  <si>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</si>
  <si>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</si>
  <si>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</si>
  <si>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</si>
  <si>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</si>
  <si>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</si>
  <si>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</si>
  <si>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</si>
  <si>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</si>
  <si>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</si>
  <si>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</si>
  <si>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</si>
  <si>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</si>
  <si>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</si>
  <si>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</si>
  <si>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</si>
  <si>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</si>
  <si>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</si>
  <si>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</si>
  <si>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</si>
  <si>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</si>
  <si>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</si>
  <si>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</si>
  <si>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</si>
  <si>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</si>
  <si>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</si>
  <si>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</si>
  <si>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</si>
  <si>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</si>
  <si>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</si>
  <si>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</si>
  <si>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</si>
  <si>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</si>
  <si>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</si>
  <si>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</si>
  <si>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</si>
  <si>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</si>
  <si>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</si>
  <si>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</si>
  <si>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</si>
  <si>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</si>
  <si>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</si>
  <si>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</si>
  <si>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</si>
  <si>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</si>
  <si>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</si>
  <si>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</si>
  <si>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</si>
  <si>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</si>
  <si>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</si>
  <si>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</si>
  <si>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</si>
  <si>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</si>
  <si>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</si>
  <si>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</si>
  <si>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</si>
  <si>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</si>
  <si>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</si>
  <si>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</si>
  <si>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</si>
  <si>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</si>
  <si>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</si>
  <si>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</si>
  <si>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</si>
  <si>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</si>
  <si>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</si>
  <si>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</si>
  <si>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</si>
  <si>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</si>
  <si>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</si>
  <si>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</si>
  <si>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</si>
  <si>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</si>
  <si>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</si>
  <si>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</si>
  <si>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</si>
  <si>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</si>
  <si>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</si>
  <si>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</si>
  <si>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</si>
  <si>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</si>
  <si>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</si>
  <si>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</si>
  <si>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</si>
  <si>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</si>
  <si>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</si>
  <si>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</si>
  <si>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</si>
  <si>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</si>
  <si>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</si>
  <si>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</si>
  <si>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</si>
  <si>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</si>
  <si>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</si>
  <si>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</si>
  <si>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</si>
  <si>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</si>
  <si>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</si>
  <si>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</si>
  <si>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</si>
  <si>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</si>
  <si>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</si>
  <si>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</si>
  <si>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</si>
  <si>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</si>
  <si>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</si>
  <si>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</si>
  <si>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</si>
  <si>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</si>
  <si>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</si>
  <si>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</si>
  <si>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</si>
  <si>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</si>
  <si>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</si>
  <si>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</si>
  <si>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</si>
  <si>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</si>
  <si>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</si>
  <si>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</si>
  <si>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</si>
  <si>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</si>
  <si>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</si>
  <si>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</si>
  <si>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</si>
  <si>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</si>
  <si>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</si>
  <si>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</si>
  <si>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</si>
  <si>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</si>
  <si>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</si>
  <si>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</si>
  <si>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</si>
  <si>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</si>
  <si>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</si>
  <si>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</si>
  <si>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</si>
  <si>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</si>
  <si>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</si>
  <si>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</si>
  <si>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</si>
  <si>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</si>
  <si>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</si>
  <si>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</si>
  <si>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</si>
  <si>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</si>
  <si>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</si>
  <si>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</si>
  <si>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</si>
  <si>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</si>
  <si>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</si>
  <si>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</si>
  <si>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</si>
  <si>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</si>
  <si>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</si>
  <si>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</si>
  <si>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</si>
  <si>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</si>
  <si>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</si>
  <si>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</si>
  <si>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</si>
  <si>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</si>
  <si>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</si>
  <si>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</si>
  <si>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</si>
  <si>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</si>
  <si>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</si>
  <si>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</si>
  <si>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</si>
  <si>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</si>
  <si>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</si>
  <si>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</si>
  <si>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</si>
  <si>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</si>
  <si>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</si>
  <si>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</si>
  <si>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</si>
  <si>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</si>
  <si>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</si>
  <si>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</si>
  <si>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</si>
  <si>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</si>
  <si>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</si>
  <si>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</si>
  <si>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</si>
  <si>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</si>
  <si>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</si>
  <si>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</si>
  <si>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</si>
  <si>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</si>
  <si>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</si>
  <si>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</si>
  <si>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</si>
  <si>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</si>
  <si>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</si>
  <si>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</si>
  <si>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</si>
  <si>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</si>
  <si>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</si>
  <si>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</si>
  <si>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</si>
  <si>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</si>
  <si>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</si>
  <si>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</si>
  <si>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</si>
  <si>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</si>
  <si>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</si>
  <si>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</si>
  <si>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</si>
  <si>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</si>
  <si>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</si>
  <si>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</si>
  <si>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</si>
  <si>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</si>
  <si>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</si>
  <si>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</si>
  <si>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</si>
  <si>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</si>
  <si>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</si>
  <si>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</si>
  <si>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</si>
  <si>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</si>
  <si>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</si>
  <si>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</si>
  <si>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</si>
  <si>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</si>
  <si>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</si>
  <si>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</si>
  <si>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</si>
  <si>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</si>
  <si>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</si>
  <si>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</si>
  <si>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</si>
  <si>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</si>
  <si>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</si>
  <si>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</si>
  <si>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</si>
  <si>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</si>
  <si>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</si>
  <si>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</si>
  <si>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</si>
  <si>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</si>
  <si>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</si>
  <si>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</si>
  <si>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</si>
  <si>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</si>
  <si>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</si>
  <si>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</si>
  <si>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</si>
  <si>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</si>
  <si>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</si>
  <si>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</si>
  <si>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</si>
  <si>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</si>
  <si>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</si>
  <si>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</si>
  <si>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</si>
  <si>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</si>
  <si>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</si>
  <si>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</si>
  <si>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</si>
  <si>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</si>
  <si>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</si>
  <si>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</si>
  <si>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</si>
  <si>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</si>
  <si>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</si>
  <si>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</si>
  <si>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</si>
  <si>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</si>
  <si>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</si>
  <si>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</si>
  <si>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</si>
  <si>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</si>
  <si>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</si>
  <si>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</si>
  <si>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</si>
  <si>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</si>
  <si>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</si>
  <si>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</si>
  <si>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</si>
  <si>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</si>
  <si>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</si>
  <si>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</si>
  <si>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</si>
  <si>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</si>
  <si>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</si>
  <si>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</si>
  <si>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</si>
  <si>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</si>
  <si>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</si>
  <si>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</si>
  <si>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</si>
  <si>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</si>
  <si>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</si>
  <si>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</si>
  <si>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</si>
  <si>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</si>
  <si>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</si>
  <si>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</si>
  <si>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</si>
  <si>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</si>
  <si>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</si>
  <si>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</si>
  <si>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</si>
  <si>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</si>
  <si>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</si>
  <si>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</si>
  <si>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</si>
  <si>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</si>
  <si>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</si>
  <si>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</si>
  <si>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</si>
  <si>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</si>
  <si>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</si>
  <si>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</si>
  <si>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</si>
  <si>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</si>
  <si>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</si>
  <si>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</si>
  <si>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</si>
  <si>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</si>
  <si>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</si>
  <si>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</si>
  <si>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</si>
  <si>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</si>
  <si>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</si>
  <si>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</si>
  <si>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</si>
  <si>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</si>
  <si>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</si>
  <si>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</si>
  <si>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</si>
  <si>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</si>
  <si>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</si>
  <si>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</si>
  <si>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</si>
  <si>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</si>
  <si>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</si>
  <si>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</si>
  <si>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</si>
  <si>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</si>
  <si>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</si>
  <si>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</si>
  <si>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</si>
  <si>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</si>
  <si>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</si>
  <si>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</si>
  <si>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</si>
  <si>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</si>
  <si>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</si>
  <si>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</si>
  <si>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</si>
  <si>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</si>
  <si>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</si>
  <si>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</si>
  <si>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</si>
  <si>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</si>
  <si>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</si>
  <si>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</si>
  <si>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</si>
  <si>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</si>
  <si>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</si>
  <si>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</si>
  <si>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</si>
  <si>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</si>
  <si>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</si>
  <si>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</si>
  <si>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</si>
  <si>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</si>
  <si>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</si>
  <si>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</si>
  <si>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</si>
  <si>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</si>
  <si>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</si>
  <si>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</si>
  <si>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</si>
  <si>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</si>
  <si>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</si>
  <si>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</si>
  <si>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</si>
  <si>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</si>
  <si>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</si>
  <si>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</si>
  <si>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</si>
  <si>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</si>
  <si>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</si>
  <si>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</si>
  <si>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</si>
  <si>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</si>
  <si>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</si>
  <si>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</si>
  <si>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</si>
  <si>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</si>
  <si>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</si>
  <si>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</si>
  <si>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</si>
  <si>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</si>
  <si>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</si>
  <si>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</si>
  <si>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</si>
  <si>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</si>
  <si>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</si>
  <si>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</si>
  <si>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</si>
  <si>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</si>
  <si>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</si>
  <si>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</si>
  <si>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</si>
  <si>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</si>
  <si>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</si>
  <si>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</si>
  <si>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</si>
  <si>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</si>
  <si>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</si>
  <si>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</si>
  <si>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</si>
  <si>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</si>
  <si>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</si>
  <si>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</si>
  <si>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</si>
  <si>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</si>
  <si>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</si>
  <si>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</si>
  <si>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</si>
  <si>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</si>
  <si>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</si>
  <si>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</si>
  <si>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</si>
  <si>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</si>
  <si>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</si>
  <si>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</si>
  <si>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</si>
  <si>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</si>
  <si>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</si>
  <si>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</si>
  <si>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</si>
  <si>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</si>
  <si>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</si>
  <si>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</si>
  <si>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</si>
  <si>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</si>
  <si>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</si>
  <si>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</si>
  <si>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</si>
  <si>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</si>
  <si>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</si>
  <si>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</si>
  <si>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</si>
  <si>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</si>
  <si>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</si>
  <si>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</si>
  <si>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</si>
  <si>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</si>
  <si>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</si>
  <si>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</si>
  <si>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</si>
  <si>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</si>
  <si>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</si>
  <si>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</si>
  <si>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</si>
  <si>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</si>
  <si>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</si>
  <si>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</si>
  <si>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</si>
  <si>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</si>
  <si>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</si>
  <si>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</si>
  <si>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</si>
  <si>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</si>
  <si>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</si>
  <si>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</si>
  <si>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</si>
  <si>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</si>
  <si>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</si>
  <si>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</si>
  <si>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</si>
  <si>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</si>
  <si>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</si>
  <si>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</si>
  <si>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</si>
  <si>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</si>
  <si>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</si>
  <si>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</si>
  <si>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</si>
  <si>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</si>
  <si>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</si>
  <si>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</si>
  <si>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</si>
  <si>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</si>
  <si>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</si>
  <si>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</si>
  <si>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</si>
  <si>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</si>
  <si>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</si>
  <si>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</si>
  <si>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</si>
  <si>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</si>
  <si>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</si>
  <si>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</si>
  <si>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</si>
  <si>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</si>
  <si>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</si>
  <si>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</si>
  <si>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</si>
  <si>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</si>
  <si>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</si>
  <si>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</si>
  <si>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</si>
  <si>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</si>
  <si>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</si>
  <si>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</si>
  <si>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</si>
  <si>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</si>
  <si>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</si>
  <si>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</si>
  <si>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</si>
  <si>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</si>
  <si>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</si>
  <si>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</si>
  <si>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</si>
  <si>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</si>
  <si>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</si>
  <si>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</si>
  <si>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</si>
  <si>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</si>
  <si>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</si>
  <si>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</si>
  <si>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</si>
  <si>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</si>
  <si>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</si>
  <si>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</si>
  <si>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</si>
  <si>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</si>
  <si>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</si>
  <si>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</si>
  <si>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</si>
  <si>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</si>
  <si>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</si>
  <si>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</si>
  <si>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</si>
  <si>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</si>
  <si>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</si>
  <si>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</si>
  <si>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</si>
  <si>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</si>
  <si>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</si>
  <si>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</si>
  <si>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</si>
  <si>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</si>
  <si>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</si>
  <si>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</si>
  <si>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</si>
  <si>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</si>
  <si>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</si>
  <si>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</si>
  <si>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</si>
  <si>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</si>
  <si>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</si>
  <si>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</si>
  <si>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</si>
  <si>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</si>
  <si>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</si>
  <si>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</si>
  <si>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</si>
  <si>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</si>
  <si>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</si>
  <si>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</si>
  <si>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</si>
  <si>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</si>
  <si>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</si>
  <si>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</si>
  <si>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</si>
  <si>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</si>
  <si>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</si>
  <si>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</si>
  <si>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</si>
  <si>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</si>
  <si>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</si>
  <si>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</si>
  <si>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</si>
  <si>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</si>
  <si>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</si>
  <si>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</si>
  <si>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</si>
  <si>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</si>
  <si>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</si>
  <si>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</si>
  <si>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</si>
  <si>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</si>
  <si>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</si>
  <si>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</si>
  <si>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</si>
  <si>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</si>
  <si>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</si>
  <si>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</si>
  <si>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</si>
  <si>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</si>
  <si>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</si>
  <si>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</si>
  <si>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</si>
  <si>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</si>
  <si>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</si>
  <si>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</si>
  <si>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</si>
  <si>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</si>
  <si>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</si>
  <si>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</si>
  <si>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</si>
  <si>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</si>
  <si>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</si>
  <si>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</si>
  <si>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</si>
  <si>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</si>
  <si>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</si>
  <si>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</si>
  <si>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</si>
  <si>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</si>
  <si>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</si>
  <si>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</si>
  <si>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</si>
  <si>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</si>
  <si>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</si>
  <si>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</si>
  <si>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</si>
  <si>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</si>
  <si>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</si>
  <si>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</si>
  <si>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</si>
  <si>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</si>
  <si>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</si>
  <si>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</si>
  <si>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</si>
  <si>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</si>
  <si>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</si>
  <si>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</si>
  <si>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</si>
  <si>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</si>
  <si>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</si>
  <si>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</si>
  <si>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</si>
  <si>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</si>
  <si>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</si>
  <si>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</si>
  <si>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</si>
  <si>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</si>
  <si>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</si>
  <si>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</si>
  <si>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</si>
  <si>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</si>
  <si>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</si>
  <si>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</si>
  <si>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</si>
  <si>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</si>
  <si>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</si>
  <si>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</si>
  <si>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</si>
  <si>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</si>
  <si>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</si>
  <si>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</si>
  <si>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</si>
  <si>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</si>
  <si>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</si>
  <si>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</si>
  <si>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</si>
  <si>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</si>
  <si>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</si>
  <si>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</si>
  <si>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</si>
  <si>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</si>
  <si>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</si>
  <si>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</si>
  <si>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</si>
  <si>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</si>
  <si>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</si>
  <si>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</si>
  <si>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</si>
  <si>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</si>
  <si>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</si>
  <si>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</si>
  <si>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</si>
  <si>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</si>
  <si>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</si>
  <si>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</si>
  <si>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</si>
  <si>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</si>
  <si>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</si>
  <si>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</si>
  <si>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</si>
  <si>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</si>
  <si>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</si>
  <si>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</si>
  <si>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</si>
  <si>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</si>
  <si>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</si>
  <si>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</si>
  <si>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</si>
  <si>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</si>
  <si>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</si>
  <si>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</si>
  <si>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</si>
  <si>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</si>
  <si>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</si>
  <si>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</si>
  <si>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</si>
  <si>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</si>
  <si>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</si>
  <si>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</si>
  <si>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</si>
  <si>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</si>
  <si>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</si>
  <si>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</si>
  <si>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</si>
  <si>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</si>
  <si>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</si>
  <si>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</si>
  <si>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</si>
  <si>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</si>
  <si>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</si>
  <si>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</si>
  <si>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</si>
  <si>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</si>
  <si>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</si>
  <si>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</si>
  <si>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</si>
  <si>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</si>
  <si>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</si>
  <si>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</si>
  <si>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</si>
  <si>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</si>
  <si>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</si>
  <si>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</si>
  <si>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</si>
  <si>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</si>
  <si>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</si>
  <si>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</si>
  <si>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</si>
  <si>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</si>
  <si>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</si>
  <si>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</si>
  <si>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</si>
  <si>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</si>
  <si>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</si>
  <si>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</si>
  <si>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</si>
  <si>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</si>
  <si>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</si>
  <si>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</si>
  <si>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</si>
  <si>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</si>
  <si>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</si>
  <si>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</si>
  <si>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</si>
  <si>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</si>
  <si>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</si>
  <si>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</si>
  <si>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</si>
  <si>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</si>
  <si>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</si>
  <si>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</si>
  <si>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</si>
  <si>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</si>
  <si>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</si>
  <si>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</si>
  <si>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</si>
  <si>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</si>
  <si>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</si>
  <si>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</si>
  <si>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</si>
  <si>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</si>
  <si>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</si>
  <si>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</si>
  <si>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</si>
  <si>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</si>
  <si>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</si>
  <si>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</si>
  <si>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</si>
  <si>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</si>
  <si>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</si>
  <si>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</si>
  <si>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</si>
  <si>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</si>
  <si>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</si>
  <si>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</si>
  <si>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</si>
  <si>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</si>
  <si>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</si>
  <si>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</si>
  <si>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</si>
  <si>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</si>
  <si>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</si>
  <si>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</si>
  <si>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</si>
  <si>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</si>
  <si>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</si>
  <si>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</si>
  <si>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</si>
  <si>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</si>
  <si>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</si>
  <si>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</si>
  <si>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</si>
  <si>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</si>
  <si>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</si>
  <si>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</si>
  <si>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</si>
  <si>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</si>
  <si>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</si>
  <si>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</si>
  <si>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</si>
  <si>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</si>
  <si>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</si>
  <si>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</si>
  <si>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</si>
  <si>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</si>
  <si>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</si>
  <si>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</si>
  <si>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</si>
  <si>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</si>
  <si>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</si>
  <si>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</si>
  <si>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</si>
  <si>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</si>
  <si>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</si>
  <si>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</si>
  <si>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</si>
  <si>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</si>
  <si>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</si>
  <si>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</si>
  <si>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</si>
  <si>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</si>
  <si>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</si>
  <si>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</si>
  <si>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</si>
  <si>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</si>
  <si>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</si>
  <si>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</si>
  <si>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</si>
  <si>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</si>
  <si>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</si>
  <si>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</si>
  <si>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</si>
  <si>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</si>
  <si>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</si>
  <si>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</si>
  <si>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</si>
  <si>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</si>
  <si>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</si>
  <si>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</si>
  <si>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</si>
  <si>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</si>
  <si>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</si>
  <si>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</si>
  <si>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</si>
  <si>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</si>
  <si>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</si>
  <si>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</si>
  <si>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</si>
  <si>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</si>
  <si>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</si>
  <si>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</si>
  <si>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</si>
  <si>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</si>
  <si>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</si>
  <si>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</si>
  <si>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</si>
  <si>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</si>
  <si>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</si>
  <si>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</si>
  <si>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</si>
  <si>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</si>
  <si>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</si>
  <si>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</si>
  <si>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</si>
  <si>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</si>
  <si>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</si>
  <si>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</si>
  <si>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</si>
  <si>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</si>
  <si>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</si>
  <si>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</si>
  <si>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</si>
  <si>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</si>
  <si>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</si>
  <si>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</si>
  <si>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</si>
  <si>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</si>
  <si>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</si>
  <si>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</si>
  <si>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</si>
  <si>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</si>
  <si>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</si>
  <si>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</si>
  <si>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</si>
  <si>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</si>
  <si>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</si>
  <si>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</si>
  <si>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</si>
  <si>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</si>
  <si>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</si>
  <si>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</si>
  <si>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</si>
  <si>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</si>
  <si>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</si>
  <si>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</si>
  <si>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</si>
  <si>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</si>
  <si>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</si>
  <si>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</si>
  <si>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</si>
  <si>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</si>
  <si>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</si>
  <si>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</si>
  <si>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</si>
  <si>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</si>
  <si>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</si>
  <si>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</si>
  <si>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</si>
  <si>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</si>
  <si>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</si>
  <si>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</si>
  <si>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</si>
  <si>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</si>
  <si>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</si>
  <si>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</si>
  <si>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</si>
  <si>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</si>
  <si>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</si>
  <si>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</si>
  <si>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</si>
  <si>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</si>
  <si>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</si>
  <si>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</si>
  <si>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</si>
  <si>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</si>
  <si>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</si>
  <si>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</si>
  <si>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</si>
  <si>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</si>
  <si>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</si>
  <si>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</si>
  <si>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</si>
  <si>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</si>
  <si>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</si>
  <si>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</si>
  <si>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</si>
  <si>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</si>
  <si>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</si>
  <si>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</si>
  <si>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</si>
  <si>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</si>
  <si>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</si>
  <si>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</si>
  <si>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</si>
  <si>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</si>
  <si>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</si>
  <si>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</si>
  <si>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</si>
  <si>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</si>
  <si>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</si>
  <si>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</si>
  <si>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</si>
  <si>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</si>
  <si>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</si>
  <si>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</si>
  <si>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</si>
  <si>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</si>
  <si>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</si>
  <si>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</si>
  <si>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</si>
  <si>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</si>
  <si>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</si>
  <si>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</si>
  <si>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</si>
  <si>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</si>
  <si>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</si>
  <si>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</si>
  <si>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</si>
  <si>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</si>
  <si>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</si>
  <si>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</si>
  <si>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</si>
  <si>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</si>
  <si>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</si>
  <si>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</si>
  <si>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</si>
  <si>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</si>
  <si>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</si>
  <si>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</si>
  <si>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</si>
  <si>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</si>
  <si>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</si>
  <si>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</si>
  <si>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</si>
  <si>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</si>
  <si>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</si>
  <si>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</si>
  <si>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</si>
  <si>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</si>
  <si>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</si>
  <si>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</si>
  <si>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</si>
  <si>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</si>
  <si>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</si>
  <si>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</si>
  <si>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</si>
  <si>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</si>
  <si>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</si>
  <si>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</si>
  <si>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</si>
  <si>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</si>
  <si>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</si>
  <si>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</si>
  <si>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</si>
  <si>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</si>
  <si>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</si>
  <si>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</si>
  <si>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</si>
  <si>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</si>
  <si>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</si>
  <si>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</si>
  <si>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</si>
  <si>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</si>
  <si>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</si>
  <si>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</si>
  <si>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</si>
  <si>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</si>
  <si>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</si>
  <si>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</si>
  <si>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</si>
  <si>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</si>
  <si>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</si>
  <si>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</si>
  <si>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</si>
  <si>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</si>
  <si>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</si>
  <si>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</si>
  <si>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</si>
  <si>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</si>
  <si>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</si>
  <si>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</si>
  <si>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</si>
  <si>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</si>
  <si>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</si>
  <si>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</si>
  <si>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</si>
  <si>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</si>
  <si>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</si>
  <si>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</si>
  <si>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</si>
  <si>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</si>
  <si>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</si>
  <si>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</si>
  <si>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</si>
  <si>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</si>
  <si>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</si>
  <si>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</si>
  <si>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</si>
  <si>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</si>
  <si>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</si>
  <si>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</si>
  <si>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</si>
  <si>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</si>
  <si>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</si>
  <si>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</si>
  <si>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</si>
  <si>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</si>
  <si>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</si>
  <si>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</si>
  <si>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</si>
  <si>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</si>
  <si>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</si>
  <si>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</si>
  <si>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</si>
  <si>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</si>
  <si>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</si>
  <si>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</si>
  <si>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</si>
  <si>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</si>
  <si>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</si>
  <si>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</si>
  <si>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</si>
  <si>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</si>
  <si>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</si>
  <si>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</si>
  <si>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</si>
  <si>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</si>
  <si>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</si>
  <si>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</si>
  <si>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</si>
  <si>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</si>
  <si>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</si>
  <si>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</si>
  <si>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</si>
  <si>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</si>
  <si>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</si>
  <si>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</si>
  <si>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</si>
  <si>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</si>
  <si>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</si>
  <si>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</si>
  <si>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</si>
  <si>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</si>
  <si>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</si>
  <si>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</si>
  <si>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</si>
  <si>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</si>
  <si>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</si>
  <si>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</si>
  <si>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</si>
  <si>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</si>
  <si>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</si>
  <si>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</si>
  <si>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</si>
  <si>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</si>
  <si>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</si>
  <si>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</si>
  <si>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</si>
  <si>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</si>
  <si>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</si>
  <si>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</si>
  <si>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</si>
  <si>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</si>
  <si>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</si>
  <si>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</si>
  <si>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</si>
  <si>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</si>
  <si>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</si>
  <si>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</si>
  <si>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</si>
  <si>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</si>
  <si>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</si>
  <si>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</si>
  <si>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</si>
  <si>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</si>
  <si>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</si>
  <si>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</si>
  <si>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</si>
  <si>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</si>
  <si>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</si>
  <si>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</si>
  <si>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</si>
  <si>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</si>
  <si>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</si>
  <si>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</si>
  <si>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</si>
  <si>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</si>
  <si>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</si>
  <si>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</si>
  <si>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</si>
  <si>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</si>
  <si>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</si>
  <si>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</si>
  <si>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</si>
  <si>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</si>
  <si>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</si>
  <si>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</si>
  <si>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</si>
  <si>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</si>
  <si>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</si>
  <si>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</si>
  <si>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</si>
  <si>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</si>
  <si>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</si>
  <si>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</si>
  <si>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</si>
  <si>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</si>
  <si>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</si>
  <si>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</si>
  <si>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</si>
  <si>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</si>
  <si>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</si>
  <si>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</si>
  <si>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</si>
  <si>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</si>
  <si>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</si>
  <si>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</si>
  <si>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</si>
  <si>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</si>
  <si>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</si>
  <si>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</si>
  <si>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</si>
  <si>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</si>
  <si>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</si>
  <si>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</si>
  <si>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</si>
  <si>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</si>
  <si>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</si>
  <si>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</si>
  <si>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</si>
  <si>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</si>
  <si>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</si>
  <si>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</si>
  <si>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</si>
  <si>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</si>
  <si>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</si>
  <si>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</si>
  <si>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</si>
  <si>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</si>
  <si>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</si>
  <si>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</si>
  <si>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</si>
  <si>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</si>
  <si>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</si>
  <si>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</si>
  <si>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</si>
  <si>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</si>
  <si>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</si>
  <si>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</si>
  <si>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</si>
  <si>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</si>
  <si>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</si>
  <si>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</si>
  <si>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</si>
  <si>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</si>
  <si>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</si>
  <si>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</si>
  <si>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</si>
  <si>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</si>
  <si>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</si>
  <si>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</si>
  <si>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</si>
  <si>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</si>
  <si>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</si>
  <si>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</si>
  <si>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</si>
  <si>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</si>
  <si>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</si>
  <si>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</si>
  <si>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</si>
  <si>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</si>
  <si>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</si>
  <si>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</si>
  <si>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</si>
  <si>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</si>
  <si>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</si>
  <si>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</si>
  <si>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</si>
  <si>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</si>
  <si>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</si>
  <si>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</si>
  <si>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</si>
  <si>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</si>
  <si>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</si>
  <si>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</si>
  <si>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</si>
  <si>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</si>
  <si>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</si>
  <si>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</si>
  <si>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</si>
  <si>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</si>
  <si>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</si>
  <si>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</si>
  <si>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</si>
  <si>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</si>
  <si>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</si>
  <si>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</si>
  <si>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</si>
  <si>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</si>
  <si>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</si>
  <si>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</si>
  <si>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</si>
  <si>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</si>
  <si>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</si>
  <si>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</si>
  <si>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</si>
  <si>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</si>
  <si>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</si>
  <si>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</si>
  <si>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</si>
  <si>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</si>
  <si>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</si>
  <si>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</si>
  <si>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</si>
  <si>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</si>
  <si>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</si>
  <si>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</si>
  <si>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</si>
  <si>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</si>
  <si>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</si>
  <si>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</si>
  <si>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</si>
  <si>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</si>
  <si>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</si>
  <si>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</si>
  <si>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</si>
  <si>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</si>
  <si>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</si>
  <si>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</si>
  <si>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</si>
  <si>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</si>
  <si>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</si>
  <si>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</si>
  <si>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</si>
  <si>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</si>
  <si>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</si>
  <si>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</si>
  <si>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</si>
  <si>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</si>
  <si>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</si>
  <si>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</si>
  <si>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</si>
  <si>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</si>
  <si>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</si>
  <si>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</si>
  <si>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</si>
  <si>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</si>
  <si>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</si>
  <si>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</si>
  <si>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</si>
  <si>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</si>
  <si>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</si>
  <si>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</si>
  <si>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</si>
  <si>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</si>
  <si>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</si>
  <si>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</si>
  <si>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</si>
  <si>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</si>
  <si>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</si>
  <si>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</si>
  <si>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</si>
  <si>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</si>
  <si>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</si>
  <si>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</si>
  <si>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</si>
  <si>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</si>
  <si>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</si>
  <si>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</si>
  <si>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</si>
  <si>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</si>
  <si>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</si>
  <si>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</si>
  <si>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</si>
  <si>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</si>
  <si>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</si>
  <si>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</si>
  <si>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</si>
  <si>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</si>
  <si>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</si>
  <si>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</si>
  <si>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</si>
  <si>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</si>
  <si>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</si>
  <si>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</si>
  <si>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</si>
  <si>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</si>
  <si>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</si>
  <si>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</si>
  <si>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</si>
  <si>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</si>
  <si>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</si>
  <si>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</si>
  <si>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</si>
  <si>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</si>
  <si>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</si>
  <si>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</si>
  <si>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</si>
  <si>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</si>
  <si>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</si>
  <si>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</si>
  <si>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</si>
  <si>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</si>
  <si>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</si>
  <si>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</si>
  <si>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</si>
  <si>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</si>
  <si>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</si>
  <si>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</si>
  <si>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</si>
  <si>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</si>
  <si>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</si>
  <si>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</si>
  <si>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</si>
  <si>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</si>
  <si>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</si>
  <si>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</si>
  <si>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</si>
  <si>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</si>
  <si>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</si>
  <si>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</si>
  <si>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</si>
  <si>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</si>
  <si>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</si>
  <si>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</si>
  <si>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</si>
  <si>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</si>
  <si>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</si>
  <si>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</si>
  <si>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</si>
  <si>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</si>
  <si>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</si>
  <si>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</si>
  <si>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</si>
  <si>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</si>
  <si>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</si>
  <si>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</si>
  <si>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</si>
  <si>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</si>
  <si>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</si>
  <si>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</si>
  <si>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</si>
  <si>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</si>
  <si>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</si>
  <si>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</si>
  <si>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</si>
  <si>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</si>
  <si>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</si>
  <si>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</si>
  <si>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</si>
  <si>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</si>
  <si>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</si>
  <si>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</si>
  <si>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</si>
  <si>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</si>
  <si>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</si>
  <si>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</si>
  <si>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</si>
  <si>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</si>
  <si>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</si>
  <si>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</si>
  <si>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</si>
  <si>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</si>
  <si>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</si>
  <si>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</si>
  <si>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</si>
  <si>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</si>
  <si>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</si>
  <si>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</si>
  <si>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</si>
  <si>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</si>
  <si>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</si>
  <si>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</si>
  <si>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</si>
  <si>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</si>
  <si>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</si>
  <si>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</si>
  <si>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</si>
  <si>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</si>
  <si>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</si>
  <si>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</si>
  <si>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</si>
  <si>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</si>
  <si>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</si>
  <si>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</si>
  <si>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</si>
  <si>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</si>
  <si>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</si>
  <si>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</si>
  <si>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</si>
  <si>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</si>
  <si>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</si>
  <si>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</si>
  <si>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</si>
  <si>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</si>
  <si>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</si>
  <si>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</si>
  <si>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</si>
  <si>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</si>
  <si>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</si>
  <si>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</si>
  <si>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</si>
  <si>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</si>
  <si>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</si>
  <si>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</si>
  <si>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</si>
  <si>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</si>
  <si>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</si>
  <si>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</si>
  <si>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</si>
  <si>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</si>
  <si>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</si>
  <si>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</si>
  <si>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</si>
  <si>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</si>
  <si>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</si>
  <si>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</si>
  <si>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</si>
  <si>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</si>
  <si>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</si>
  <si>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</si>
  <si>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</si>
  <si>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</si>
  <si>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</si>
  <si>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</si>
  <si>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</si>
  <si>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</si>
  <si>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</si>
  <si>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</si>
  <si>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</si>
  <si>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</si>
  <si>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</si>
  <si>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</si>
  <si>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</si>
  <si>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</si>
  <si>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</si>
  <si>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</si>
  <si>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</si>
  <si>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</si>
  <si>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</si>
  <si>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</si>
  <si>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</si>
  <si>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</si>
  <si>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</si>
  <si>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</si>
  <si>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</si>
  <si>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</si>
  <si>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</si>
  <si>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</si>
  <si>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</si>
  <si>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</si>
  <si>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</si>
  <si>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</si>
  <si>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</si>
  <si>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</si>
  <si>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</si>
  <si>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</si>
  <si>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</si>
  <si>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</si>
  <si>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</si>
  <si>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</si>
  <si>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</si>
  <si>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</si>
  <si>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</si>
  <si>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</si>
  <si>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</si>
  <si>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</si>
  <si>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</si>
  <si>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</si>
  <si>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</si>
  <si>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</si>
  <si>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</si>
  <si>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</si>
  <si>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</si>
  <si>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</si>
  <si>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</si>
  <si>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</si>
  <si>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</si>
  <si>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</si>
  <si>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</si>
  <si>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</si>
  <si>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</si>
  <si>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</si>
  <si>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</si>
  <si>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</si>
  <si>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</si>
  <si>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</si>
  <si>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</si>
  <si>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</si>
  <si>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</si>
  <si>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</si>
  <si>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</si>
  <si>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</si>
  <si>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</si>
  <si>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</si>
  <si>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</si>
  <si>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</si>
  <si>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</si>
  <si>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</si>
  <si>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</si>
  <si>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</si>
  <si>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</si>
  <si>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</si>
  <si>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</si>
  <si>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</si>
  <si>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</si>
  <si>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</si>
  <si>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</si>
  <si>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</si>
  <si>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</si>
  <si>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</si>
  <si>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</si>
  <si>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</si>
  <si>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</si>
  <si>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</si>
  <si>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</si>
  <si>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</si>
  <si>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</si>
  <si>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</si>
  <si>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</si>
  <si>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</si>
  <si>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</si>
  <si>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</si>
  <si>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</si>
  <si>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</si>
  <si>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</si>
  <si>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</si>
  <si>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</si>
  <si>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</si>
  <si>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</si>
  <si>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</si>
  <si>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</si>
  <si>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</si>
  <si>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</si>
  <si>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</si>
  <si>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</si>
  <si>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</si>
  <si>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</si>
  <si>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</si>
  <si>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</si>
  <si>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</si>
  <si>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</si>
  <si>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</si>
  <si>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</si>
  <si>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</si>
  <si>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</si>
  <si>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</si>
  <si>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</si>
  <si>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</si>
  <si>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</si>
  <si>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</si>
  <si>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</si>
  <si>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</si>
  <si>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</si>
  <si>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</si>
  <si>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</si>
  <si>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</si>
  <si>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</si>
  <si>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</si>
  <si>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</si>
  <si>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</si>
  <si>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</si>
  <si>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</si>
  <si>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</si>
  <si>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</si>
  <si>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</si>
  <si>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</si>
  <si>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</si>
  <si>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</si>
  <si>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</si>
  <si>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</si>
  <si>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</si>
  <si>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</si>
  <si>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</si>
  <si>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</si>
  <si>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</si>
  <si>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</si>
  <si>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</si>
  <si>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</si>
  <si>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</si>
  <si>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</si>
  <si>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</si>
  <si>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</si>
  <si>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</si>
  <si>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</si>
  <si>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</si>
  <si>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</si>
  <si>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</si>
  <si>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</si>
  <si>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</si>
  <si>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</si>
  <si>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</si>
  <si>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</si>
  <si>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</si>
  <si>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</si>
  <si>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</si>
  <si>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</si>
  <si>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</si>
  <si>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</si>
  <si>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</si>
  <si>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</si>
  <si>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</si>
  <si>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</si>
  <si>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</si>
  <si>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</si>
  <si>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</si>
  <si>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</si>
  <si>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</si>
  <si>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</si>
  <si>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</si>
  <si>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</si>
  <si>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</si>
  <si>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</si>
  <si>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</si>
  <si>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</si>
  <si>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</si>
  <si>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</si>
  <si>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</si>
  <si>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</si>
  <si>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</si>
  <si>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</si>
  <si>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</si>
  <si>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</si>
  <si>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</si>
  <si>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</si>
  <si>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</si>
  <si>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</si>
  <si>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</si>
  <si>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</si>
  <si>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</si>
  <si>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</si>
  <si>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</si>
  <si>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</si>
  <si>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</si>
  <si>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</si>
  <si>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</si>
  <si>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</si>
  <si>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</si>
  <si>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</si>
  <si>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</si>
  <si>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</si>
  <si>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</si>
  <si>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</si>
  <si>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</si>
  <si>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</si>
  <si>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</si>
  <si>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</si>
  <si>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</si>
  <si>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</si>
  <si>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</si>
  <si>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</si>
  <si>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</si>
  <si>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</si>
  <si>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</si>
  <si>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</si>
  <si>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</si>
  <si>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</si>
  <si>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</si>
  <si>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</si>
  <si>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</si>
  <si>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</si>
  <si>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</si>
  <si>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</si>
  <si>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</si>
  <si>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</si>
  <si>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</si>
  <si>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</si>
  <si>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</si>
  <si>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</si>
  <si>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</si>
  <si>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</si>
  <si>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</si>
  <si>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</si>
  <si>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</si>
  <si>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</si>
  <si>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</si>
  <si>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</si>
  <si>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</si>
  <si>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</si>
  <si>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</si>
  <si>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</si>
  <si>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</si>
  <si>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</si>
  <si>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</si>
  <si>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</si>
  <si>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</si>
  <si>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</si>
  <si>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</si>
  <si>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</si>
  <si>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</si>
  <si>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</si>
  <si>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</si>
  <si>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</si>
  <si>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</si>
  <si>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</si>
  <si>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</si>
  <si>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</si>
  <si>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</si>
  <si>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</si>
  <si>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</si>
  <si>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</si>
  <si>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</si>
  <si>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</si>
  <si>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</si>
  <si>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</si>
  <si>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</si>
  <si>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</si>
  <si>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</si>
  <si>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</si>
  <si>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</si>
  <si>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</si>
  <si>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</si>
  <si>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</si>
  <si>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</si>
  <si>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</si>
  <si>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</si>
  <si>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</si>
  <si>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</si>
  <si>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</si>
  <si>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</si>
  <si>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</si>
  <si>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</si>
  <si>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</si>
  <si>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</si>
  <si>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</si>
  <si>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</si>
  <si>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</si>
  <si>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</si>
  <si>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</si>
  <si>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</si>
  <si>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</si>
  <si>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</si>
  <si>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</si>
  <si>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</si>
  <si>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</si>
  <si>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</si>
  <si>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</si>
  <si>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</si>
  <si>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</si>
  <si>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</si>
  <si>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</si>
  <si>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</si>
  <si>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</si>
  <si>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</si>
  <si>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</si>
  <si>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</si>
  <si>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</si>
  <si>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</si>
  <si>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</si>
  <si>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</si>
  <si>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</si>
  <si>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</si>
  <si>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</si>
  <si>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</si>
  <si>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</si>
  <si>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</si>
  <si>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</si>
  <si>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</si>
  <si>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</si>
  <si>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</si>
  <si>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</si>
  <si>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</si>
  <si>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</si>
  <si>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</si>
  <si>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</si>
  <si>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</si>
  <si>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</si>
  <si>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</si>
  <si>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</si>
  <si>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</si>
  <si>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</si>
  <si>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</si>
  <si>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</si>
  <si>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</si>
  <si>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</si>
  <si>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</si>
  <si>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</si>
  <si>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</si>
  <si>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</si>
  <si>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</si>
  <si>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</si>
  <si>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</si>
  <si>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</si>
  <si>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</si>
  <si>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</si>
  <si>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</si>
  <si>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</si>
  <si>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</si>
  <si>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</si>
  <si>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</si>
  <si>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</si>
  <si>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</si>
  <si>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</si>
  <si>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</si>
  <si>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</si>
  <si>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</si>
  <si>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</si>
  <si>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</si>
  <si>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</si>
  <si>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</si>
  <si>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</si>
  <si>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</si>
  <si>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</si>
  <si>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</si>
  <si>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</si>
  <si>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</si>
  <si>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</si>
  <si>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</si>
  <si>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</si>
  <si>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</si>
  <si>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</si>
  <si>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</si>
  <si>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</si>
  <si>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</si>
  <si>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</si>
  <si>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</si>
  <si>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</si>
  <si>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</si>
  <si>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</si>
  <si>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</si>
  <si>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</si>
  <si>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</si>
  <si>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</si>
  <si>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</si>
  <si>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</si>
  <si>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</si>
  <si>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</si>
  <si>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</si>
  <si>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</si>
  <si>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</si>
  <si>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</si>
  <si>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</si>
  <si>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</si>
  <si>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</si>
  <si>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</si>
  <si>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</si>
  <si>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</si>
  <si>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</si>
  <si>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</si>
  <si>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</si>
  <si>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</si>
  <si>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</si>
  <si>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</si>
  <si>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</si>
  <si>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</si>
  <si>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</si>
  <si>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</si>
  <si>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</si>
  <si>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</si>
  <si>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</si>
  <si>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</si>
  <si>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</si>
  <si>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</si>
  <si>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</si>
  <si>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</si>
  <si>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</si>
  <si>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</si>
  <si>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</si>
  <si>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</si>
  <si>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</si>
  <si>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</si>
  <si>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</si>
  <si>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</si>
  <si>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</si>
  <si>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</si>
  <si>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</si>
  <si>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</si>
  <si>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</si>
  <si>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</si>
  <si>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</si>
  <si>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</si>
  <si>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</si>
  <si>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</si>
  <si>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</si>
  <si>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</si>
  <si>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</si>
  <si>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</si>
  <si>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</si>
  <si>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</si>
  <si>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</si>
  <si>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</si>
  <si>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</si>
  <si>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</si>
  <si>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</si>
  <si>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</si>
  <si>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</si>
  <si>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</si>
  <si>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</si>
  <si>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</si>
  <si>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</si>
  <si>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</si>
  <si>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</si>
  <si>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</si>
  <si>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</si>
  <si>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</si>
  <si>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</si>
  <si>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</si>
  <si>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</si>
  <si>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</si>
  <si>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</si>
  <si>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</si>
  <si>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</si>
  <si>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</si>
  <si>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</si>
  <si>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</si>
  <si>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</si>
  <si>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</si>
  <si>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</si>
  <si>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</si>
  <si>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</si>
  <si>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</si>
  <si>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</si>
  <si>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</si>
  <si>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</si>
  <si>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</si>
  <si>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</si>
  <si>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</si>
  <si>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</si>
  <si>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</si>
  <si>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</si>
  <si>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</si>
  <si>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</si>
  <si>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</si>
  <si>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</si>
  <si>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</si>
  <si>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</si>
  <si>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</si>
  <si>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</si>
  <si>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</si>
  <si>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</si>
  <si>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</si>
  <si>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</si>
  <si>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</si>
  <si>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</si>
  <si>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</si>
  <si>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</si>
  <si>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</si>
  <si>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</si>
  <si>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</si>
  <si>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</si>
  <si>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</si>
  <si>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</si>
  <si>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</si>
  <si>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</si>
  <si>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</si>
  <si>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</si>
  <si>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</si>
  <si>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</si>
  <si>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</si>
  <si>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</si>
  <si>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</si>
  <si>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</si>
  <si>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</si>
  <si>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</si>
  <si>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</si>
  <si>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</si>
  <si>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</si>
  <si>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</si>
  <si>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</si>
  <si>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</si>
  <si>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</si>
  <si>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</si>
  <si>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</si>
  <si>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</si>
  <si>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</si>
  <si>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</si>
  <si>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</si>
  <si>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</si>
  <si>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</si>
  <si>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</si>
  <si>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</si>
  <si>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</si>
  <si>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</si>
  <si>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</si>
  <si>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</si>
  <si>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</si>
  <si>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</si>
  <si>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</si>
  <si>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</si>
  <si>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</si>
  <si>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</si>
  <si>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</si>
  <si>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</si>
  <si>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</si>
  <si>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</si>
  <si>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</si>
  <si>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</si>
  <si>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</si>
  <si>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</si>
  <si>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</si>
  <si>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</si>
  <si>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</si>
  <si>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</si>
  <si>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</si>
  <si>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</si>
  <si>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</si>
  <si>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</si>
  <si>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</si>
  <si>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</si>
  <si>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</si>
  <si>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</si>
  <si>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</si>
  <si>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</si>
  <si>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</si>
  <si>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</si>
  <si>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</si>
  <si>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</si>
  <si>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</si>
  <si>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</si>
  <si>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</si>
  <si>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</si>
  <si>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</si>
  <si>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</si>
  <si>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</si>
  <si>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</si>
  <si>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</si>
  <si>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</si>
  <si>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</si>
  <si>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</si>
  <si>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</si>
  <si>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</si>
  <si>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</si>
  <si>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</si>
  <si>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</si>
  <si>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</si>
  <si>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</si>
  <si>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</si>
  <si>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</si>
  <si>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</si>
  <si>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</si>
  <si>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</si>
  <si>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</si>
  <si>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</si>
  <si>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</si>
  <si>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</si>
  <si>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</si>
  <si>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</si>
  <si>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</si>
  <si>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</si>
  <si>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</si>
  <si>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</si>
  <si>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</si>
  <si>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</si>
  <si>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</si>
  <si>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</si>
  <si>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</si>
  <si>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</si>
  <si>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</si>
  <si>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</si>
  <si>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</si>
  <si>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</si>
  <si>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</si>
  <si>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</si>
  <si>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</si>
  <si>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</si>
  <si>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</si>
  <si>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</si>
  <si>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</si>
  <si>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</si>
  <si>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</si>
  <si>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</si>
  <si>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</si>
  <si>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</si>
  <si>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</si>
  <si>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</si>
  <si>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</si>
  <si>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</si>
  <si>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</si>
  <si>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</si>
  <si>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</si>
  <si>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</si>
  <si>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</si>
  <si>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</si>
  <si>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</si>
  <si>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</si>
  <si>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</si>
  <si>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</si>
  <si>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</si>
  <si>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</si>
  <si>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</si>
  <si>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</si>
  <si>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</si>
  <si>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</si>
  <si>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</si>
  <si>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</si>
  <si>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</si>
  <si>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</si>
  <si>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</si>
  <si>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</si>
  <si>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</si>
  <si>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</si>
  <si>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</si>
  <si>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</si>
  <si>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</si>
  <si>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</si>
  <si>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</si>
  <si>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</si>
  <si>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</si>
  <si>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</si>
  <si>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</si>
  <si>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</si>
  <si>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</si>
  <si>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</si>
  <si>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</si>
  <si>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</si>
  <si>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</si>
  <si>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</si>
  <si>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</si>
  <si>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</si>
  <si>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</si>
  <si>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</si>
  <si>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</si>
  <si>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</si>
  <si>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</si>
  <si>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</si>
  <si>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</si>
  <si>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</si>
  <si>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</si>
  <si>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</si>
  <si>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</si>
  <si>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</si>
  <si>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</si>
  <si>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</si>
  <si>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</si>
  <si>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</si>
  <si>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</si>
  <si>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</si>
  <si>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</si>
  <si>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</si>
  <si>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</si>
  <si>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</si>
  <si>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</si>
  <si>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</si>
  <si>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</si>
  <si>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</si>
  <si>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</si>
  <si>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</si>
  <si>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</si>
  <si>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</si>
  <si>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</si>
  <si>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</si>
  <si>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</si>
  <si>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</si>
  <si>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</si>
  <si>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</si>
  <si>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</si>
  <si>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</si>
  <si>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</si>
  <si>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</si>
  <si>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</si>
  <si>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</si>
  <si>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</si>
  <si>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</si>
  <si>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</si>
  <si>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</si>
  <si>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</si>
  <si>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</si>
  <si>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</si>
  <si>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</si>
  <si>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</si>
  <si>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</si>
  <si>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</si>
  <si>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</si>
  <si>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</si>
  <si>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</si>
  <si>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</si>
  <si>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</si>
  <si>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</si>
  <si>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</si>
  <si>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</si>
  <si>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</si>
  <si>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</si>
  <si>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</si>
  <si>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</si>
  <si>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</si>
  <si>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</si>
  <si>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</si>
  <si>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</si>
  <si>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</si>
  <si>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</si>
  <si>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</si>
  <si>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</si>
  <si>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</si>
  <si>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</si>
  <si>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</si>
  <si>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</si>
  <si>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</si>
  <si>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</si>
  <si>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</si>
  <si>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</si>
  <si>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</si>
  <si>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</si>
  <si>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</si>
  <si>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</si>
  <si>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</si>
  <si>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</si>
  <si>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</si>
  <si>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</si>
  <si>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</si>
  <si>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</si>
  <si>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</si>
  <si>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</si>
  <si>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</si>
  <si>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</si>
  <si>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</si>
  <si>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</si>
  <si>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</si>
  <si>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</si>
  <si>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</si>
  <si>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</si>
  <si>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</si>
  <si>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</si>
  <si>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</si>
  <si>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</si>
  <si>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</si>
  <si>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</si>
  <si>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</si>
  <si>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</si>
  <si>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</si>
  <si>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</si>
  <si>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</si>
  <si>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</si>
  <si>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</si>
  <si>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</si>
  <si>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</si>
  <si>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</si>
  <si>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</si>
  <si>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</si>
  <si>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</si>
  <si>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</si>
  <si>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</si>
  <si>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</si>
  <si>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</si>
  <si>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</si>
  <si>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</si>
  <si>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</si>
  <si>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</si>
  <si>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</si>
  <si>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</si>
  <si>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</si>
  <si>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</si>
  <si>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</si>
  <si>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</si>
  <si>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</si>
  <si>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</si>
  <si>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</si>
  <si>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</si>
  <si>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</si>
  <si>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</si>
  <si>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</si>
  <si>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</si>
  <si>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</si>
  <si>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</si>
  <si>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</si>
  <si>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</si>
  <si>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</si>
  <si>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</si>
  <si>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</si>
  <si>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</si>
  <si>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</si>
  <si>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</si>
  <si>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</si>
  <si>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</si>
  <si>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</si>
  <si>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</si>
  <si>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</si>
  <si>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</si>
  <si>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</si>
  <si>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</si>
  <si>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</si>
  <si>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</si>
  <si>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</si>
  <si>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</si>
  <si>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</si>
  <si>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</si>
  <si>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</si>
  <si>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</si>
  <si>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</si>
  <si>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</si>
  <si>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</si>
  <si>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</si>
  <si>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</si>
  <si>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</si>
  <si>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</si>
  <si>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</si>
  <si>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</si>
  <si>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</si>
  <si>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</si>
  <si>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</si>
  <si>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</si>
  <si>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</si>
  <si>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</si>
  <si>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</si>
  <si>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</si>
  <si>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</si>
  <si>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</si>
  <si>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</si>
  <si>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</si>
  <si>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</si>
  <si>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</si>
  <si>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</si>
  <si>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</si>
  <si>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</si>
  <si>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</si>
  <si>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</si>
  <si>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</si>
  <si>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</si>
  <si>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</si>
  <si>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</si>
  <si>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</si>
  <si>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</si>
  <si>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</si>
  <si>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</si>
  <si>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</si>
  <si>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</si>
  <si>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</si>
  <si>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</si>
  <si>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</si>
  <si>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</si>
  <si>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</si>
  <si>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</si>
  <si>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</si>
  <si>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</si>
  <si>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</si>
  <si>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</si>
  <si>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</si>
  <si>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</si>
  <si>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</si>
  <si>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</si>
  <si>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</si>
  <si>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</si>
  <si>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</si>
  <si>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</si>
  <si>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</si>
  <si>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</si>
  <si>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</si>
  <si>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</si>
  <si>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</si>
  <si>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</si>
  <si>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</si>
  <si>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</si>
  <si>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</si>
  <si>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</si>
  <si>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</si>
  <si>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</si>
  <si>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</si>
  <si>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</si>
  <si>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</si>
  <si>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</si>
  <si>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</si>
  <si>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</si>
  <si>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</si>
  <si>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</si>
  <si>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</si>
  <si>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</si>
  <si>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</si>
  <si>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</si>
  <si>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</si>
  <si>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</si>
  <si>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</si>
  <si>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</si>
  <si>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</si>
  <si>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</si>
  <si>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</si>
  <si>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</si>
  <si>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</si>
  <si>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</si>
  <si>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</si>
  <si>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</si>
  <si>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</si>
  <si>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</si>
  <si>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</si>
  <si>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</si>
  <si>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</si>
  <si>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</si>
  <si>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</si>
  <si>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</si>
  <si>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</si>
  <si>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</si>
  <si>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</si>
  <si>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</si>
  <si>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</si>
  <si>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</si>
  <si>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</si>
  <si>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</si>
  <si>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</si>
  <si>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</si>
  <si>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</si>
  <si>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</si>
  <si>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</si>
  <si>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</si>
  <si>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</si>
  <si>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</si>
  <si>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</si>
  <si>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</si>
  <si>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</si>
  <si>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</si>
  <si>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</si>
  <si>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</si>
  <si>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</si>
  <si>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</si>
  <si>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</si>
  <si>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</si>
  <si>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</si>
  <si>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</si>
  <si>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</si>
  <si>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</si>
  <si>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</si>
  <si>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</si>
  <si>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</si>
  <si>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</si>
  <si>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</si>
  <si>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</si>
  <si>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</si>
  <si>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</si>
  <si>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</si>
  <si>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</si>
  <si>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</si>
  <si>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</si>
  <si>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</si>
  <si>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</si>
  <si>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</si>
  <si>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</si>
  <si>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</si>
  <si>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</si>
  <si>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</si>
  <si>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</si>
  <si>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</si>
  <si>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</si>
  <si>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</si>
  <si>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</si>
  <si>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</si>
  <si>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</si>
  <si>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</si>
  <si>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</si>
  <si>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</si>
  <si>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</si>
  <si>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</si>
  <si>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</si>
  <si>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</si>
  <si>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</si>
  <si>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</si>
  <si>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</si>
  <si>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</si>
  <si>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</si>
  <si>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</si>
  <si>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</si>
  <si>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</si>
  <si>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</si>
  <si>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</si>
  <si>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</si>
  <si>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</si>
  <si>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</si>
  <si>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</si>
  <si>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</si>
  <si>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</si>
  <si>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</si>
  <si>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</si>
  <si>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</si>
  <si>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</si>
  <si>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</si>
  <si>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</si>
  <si>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</si>
  <si>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</si>
  <si>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</si>
  <si>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</si>
  <si>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</si>
  <si>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</si>
  <si>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</si>
  <si>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</si>
  <si>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</si>
  <si>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</si>
  <si>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</si>
  <si>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</si>
  <si>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</si>
  <si>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</si>
  <si>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</si>
  <si>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</si>
  <si>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</si>
  <si>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</si>
  <si>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</si>
  <si>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</si>
  <si>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</si>
  <si>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</si>
  <si>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</si>
  <si>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</si>
  <si>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</si>
  <si>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</si>
  <si>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</si>
  <si>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</si>
  <si>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</si>
  <si>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</si>
  <si>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</si>
  <si>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</si>
  <si>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</si>
  <si>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</si>
  <si>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</si>
  <si>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</si>
  <si>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</si>
  <si>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</si>
  <si>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</si>
  <si>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</si>
  <si>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</si>
  <si>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</si>
  <si>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</si>
  <si>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</si>
  <si>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</si>
  <si>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</si>
  <si>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</si>
  <si>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</si>
  <si>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</si>
  <si>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</si>
  <si>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</si>
  <si>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</si>
  <si>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</si>
  <si>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</si>
  <si>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</si>
  <si>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</si>
  <si>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</si>
  <si>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</si>
  <si>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</si>
  <si>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</si>
  <si>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</si>
  <si>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</si>
  <si>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</si>
  <si>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</si>
  <si>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</si>
  <si>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</si>
  <si>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</si>
  <si>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</si>
  <si>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</si>
  <si>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</si>
  <si>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</si>
  <si>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</si>
  <si>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</si>
  <si>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</si>
  <si>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</si>
  <si>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</si>
  <si>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</si>
  <si>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</si>
  <si>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</si>
  <si>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</si>
  <si>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</si>
  <si>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</si>
  <si>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</si>
  <si>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</si>
  <si>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</si>
  <si>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</si>
  <si>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</si>
  <si>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</si>
  <si>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</si>
  <si>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</si>
  <si>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</si>
  <si>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</si>
  <si>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</si>
  <si>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</si>
  <si>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</si>
  <si>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</si>
  <si>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</si>
  <si>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</si>
  <si>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</si>
  <si>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</si>
  <si>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</si>
  <si>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</si>
  <si>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</si>
  <si>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</si>
  <si>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</si>
  <si>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</si>
  <si>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</si>
  <si>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</si>
  <si>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</si>
  <si>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</si>
  <si>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</si>
  <si>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</si>
  <si>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</si>
  <si>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</si>
  <si>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</si>
  <si>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</si>
  <si>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</si>
  <si>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</si>
  <si>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</si>
  <si>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</si>
  <si>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</si>
  <si>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</si>
  <si>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</si>
  <si>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</si>
  <si>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</si>
  <si>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</si>
  <si>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</si>
  <si>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</si>
  <si>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</si>
  <si>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</si>
  <si>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</si>
  <si>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</si>
  <si>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</si>
  <si>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</si>
  <si>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</si>
  <si>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</si>
  <si>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</si>
  <si>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</si>
  <si>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</si>
  <si>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</si>
  <si>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</si>
  <si>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</si>
  <si>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</si>
  <si>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</si>
  <si>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</si>
  <si>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</si>
  <si>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</si>
  <si>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</si>
  <si>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</si>
  <si>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</si>
  <si>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</si>
  <si>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</si>
  <si>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</si>
  <si>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</si>
  <si>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</si>
  <si>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</si>
  <si>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</si>
  <si>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</si>
  <si>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</si>
  <si>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</si>
  <si>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</si>
  <si>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</si>
  <si>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</si>
  <si>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</si>
  <si>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</si>
  <si>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</si>
  <si>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</si>
  <si>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</si>
  <si>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</si>
  <si>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</si>
  <si>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</si>
  <si>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</si>
  <si>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</si>
  <si>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</si>
  <si>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</si>
  <si>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</si>
  <si>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</si>
  <si>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</si>
  <si>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</si>
  <si>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</si>
  <si>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</si>
  <si>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</si>
  <si>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</si>
  <si>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</si>
  <si>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</si>
  <si>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</si>
  <si>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</si>
  <si>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</si>
  <si>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</si>
  <si>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</si>
  <si>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</si>
  <si>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</si>
  <si>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</si>
  <si>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</si>
  <si>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</si>
  <si>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</si>
  <si>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</si>
  <si>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</si>
  <si>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</si>
  <si>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</si>
  <si>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</si>
  <si>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</si>
  <si>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</si>
  <si>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</si>
  <si>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</si>
  <si>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</si>
  <si>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</si>
  <si>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</si>
  <si>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</si>
  <si>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</si>
  <si>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</si>
  <si>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</si>
  <si>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</si>
  <si>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</si>
  <si>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</si>
  <si>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</si>
  <si>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</si>
  <si>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</si>
  <si>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</si>
  <si>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</si>
  <si>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</si>
  <si>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</si>
  <si>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</si>
  <si>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</si>
  <si>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</si>
  <si>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</si>
  <si>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</si>
  <si>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</si>
  <si>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</si>
  <si>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</si>
  <si>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</si>
  <si>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</si>
  <si>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</si>
  <si>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</si>
  <si>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</si>
  <si>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</si>
  <si>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</si>
  <si>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</si>
  <si>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</si>
  <si>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</si>
  <si>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</si>
  <si>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</si>
  <si>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</si>
  <si>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</si>
  <si>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</si>
  <si>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</si>
  <si>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</si>
  <si>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</si>
  <si>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</si>
  <si>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</si>
  <si>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</si>
  <si>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</si>
  <si>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</si>
  <si>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</si>
  <si>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</si>
  <si>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</si>
  <si>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</si>
  <si>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</si>
  <si>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</si>
  <si>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</si>
  <si>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</si>
  <si>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</si>
  <si>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</si>
  <si>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</si>
  <si>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</si>
  <si>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</si>
  <si>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</si>
  <si>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</si>
  <si>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</si>
  <si>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</si>
  <si>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</si>
  <si>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</si>
  <si>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</si>
  <si>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</si>
  <si>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</si>
  <si>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</si>
  <si>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</si>
  <si>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</si>
  <si>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</si>
  <si>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</si>
  <si>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</si>
  <si>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</si>
  <si>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</si>
  <si>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</si>
  <si>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</si>
  <si>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</si>
  <si>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</si>
  <si>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</si>
  <si>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</si>
  <si>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</si>
  <si>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</si>
  <si>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</si>
  <si>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</si>
  <si>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</si>
  <si>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</si>
  <si>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</si>
  <si>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</si>
  <si>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</si>
  <si>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</si>
  <si>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</si>
  <si>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</si>
  <si>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</si>
  <si>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</si>
  <si>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</si>
  <si>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</si>
  <si>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</si>
  <si>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</si>
  <si>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</si>
  <si>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</si>
  <si>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</si>
  <si>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</si>
  <si>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</si>
  <si>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</si>
  <si>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</si>
  <si>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</si>
  <si>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</si>
  <si>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</si>
  <si>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</si>
  <si>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</si>
  <si>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</si>
  <si>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</si>
  <si>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</si>
  <si>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</si>
  <si>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</si>
  <si>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</si>
  <si>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</si>
  <si>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</si>
  <si>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</si>
  <si>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</si>
  <si>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</si>
  <si>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</si>
  <si>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</si>
  <si>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</si>
  <si>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</si>
  <si>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</si>
  <si>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</si>
  <si>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</si>
  <si>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</si>
  <si>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</si>
  <si>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</si>
  <si>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</si>
  <si>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</si>
  <si>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</si>
  <si>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</si>
  <si>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</si>
  <si>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</si>
  <si>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</si>
  <si>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</si>
  <si>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</si>
  <si>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</si>
  <si>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</si>
  <si>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</si>
  <si>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</si>
  <si>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</si>
  <si>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</si>
  <si>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</si>
  <si>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</si>
  <si>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</si>
  <si>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</si>
  <si>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</si>
  <si>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</si>
  <si>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</si>
  <si>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</si>
  <si>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</si>
  <si>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</si>
  <si>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</si>
  <si>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</si>
  <si>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</si>
  <si>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</si>
  <si>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</si>
  <si>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</si>
  <si>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</si>
  <si>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</si>
  <si>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</si>
  <si>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</si>
  <si>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</si>
  <si>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</si>
  <si>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</si>
  <si>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</si>
  <si>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</si>
  <si>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</si>
  <si>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</si>
  <si>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</si>
  <si>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</si>
  <si>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</si>
  <si>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</si>
  <si>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</si>
  <si>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</si>
  <si>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</si>
  <si>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</si>
  <si>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</si>
  <si>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</si>
  <si>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</si>
  <si>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</si>
  <si>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</si>
  <si>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</si>
  <si>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</si>
  <si>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</si>
  <si>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</si>
  <si>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</si>
  <si>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</si>
  <si>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</si>
  <si>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</si>
  <si>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</si>
  <si>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</si>
  <si>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</si>
  <si>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</si>
  <si>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</si>
  <si>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</si>
  <si>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</si>
  <si>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</si>
  <si>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</si>
  <si>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</si>
  <si>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</si>
  <si>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</si>
  <si>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</si>
  <si>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</si>
  <si>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</si>
  <si>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</si>
  <si>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</si>
  <si>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</si>
  <si>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</si>
  <si>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</si>
  <si>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</si>
  <si>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</si>
  <si>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</si>
  <si>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</si>
  <si>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</si>
  <si>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</si>
  <si>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</si>
  <si>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</si>
  <si>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</si>
  <si>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</si>
  <si>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</si>
  <si>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</si>
  <si>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</si>
  <si>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</si>
  <si>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</si>
  <si>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</si>
  <si>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</si>
  <si>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</si>
  <si>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</si>
  <si>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</si>
  <si>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</si>
  <si>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</si>
  <si>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</si>
  <si>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</si>
  <si>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</si>
  <si>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</si>
  <si>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</si>
  <si>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</si>
  <si>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</si>
  <si>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</si>
  <si>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</si>
  <si>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</si>
  <si>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</si>
  <si>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</si>
  <si>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</si>
  <si>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</si>
  <si>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</si>
  <si>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</si>
  <si>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</si>
  <si>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</si>
  <si>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</si>
  <si>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</si>
  <si>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</si>
  <si>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</si>
  <si>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</si>
  <si>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</si>
  <si>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</si>
  <si>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</si>
  <si>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</si>
  <si>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</si>
  <si>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</si>
  <si>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</si>
  <si>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</si>
  <si>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</si>
  <si>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</si>
  <si>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</si>
  <si>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</si>
  <si>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</si>
  <si>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</si>
  <si>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</si>
  <si>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</si>
  <si>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</si>
  <si>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</si>
  <si>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</si>
  <si>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</si>
  <si>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</si>
  <si>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</si>
  <si>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</si>
  <si>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</si>
  <si>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</si>
  <si>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</si>
  <si>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</si>
  <si>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</si>
  <si>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</si>
  <si>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</si>
  <si>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</si>
  <si>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</si>
  <si>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</si>
  <si>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</si>
  <si>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</si>
  <si>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</si>
  <si>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</si>
  <si>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</si>
  <si>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</si>
  <si>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</si>
  <si>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</si>
  <si>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</si>
  <si>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</si>
  <si>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</si>
  <si>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</si>
  <si>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</si>
  <si>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</si>
  <si>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</si>
  <si>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</si>
  <si>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</si>
  <si>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</si>
  <si>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</si>
  <si>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</si>
  <si>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</si>
  <si>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</si>
  <si>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</si>
  <si>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</si>
  <si>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</si>
  <si>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</si>
  <si>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</si>
  <si>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</si>
  <si>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</si>
  <si>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</si>
  <si>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</si>
  <si>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</si>
  <si>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</si>
  <si>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</si>
  <si>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</si>
  <si>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</si>
  <si>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</si>
  <si>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</si>
  <si>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</si>
  <si>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</si>
  <si>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</si>
  <si>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</si>
  <si>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</si>
  <si>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</si>
  <si>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</si>
  <si>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</si>
  <si>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</si>
  <si>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</si>
  <si>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</si>
  <si>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</si>
  <si>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</si>
  <si>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</si>
  <si>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</si>
  <si>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</si>
  <si>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</si>
  <si>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</si>
  <si>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</si>
  <si>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</si>
  <si>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</si>
  <si>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</si>
  <si>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</si>
  <si>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</si>
  <si>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</si>
  <si>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</si>
  <si>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</si>
  <si>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</si>
  <si>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</si>
  <si>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</si>
  <si>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</si>
  <si>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</si>
  <si>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</si>
  <si>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</si>
  <si>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</si>
  <si>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</si>
  <si>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</si>
  <si>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</si>
  <si>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</si>
  <si>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</si>
  <si>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</si>
  <si>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</si>
  <si>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</si>
  <si>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</si>
  <si>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</si>
  <si>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</si>
  <si>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</si>
  <si>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</si>
  <si>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</si>
  <si>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</si>
  <si>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</si>
  <si>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</si>
  <si>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</si>
  <si>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</si>
  <si>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</si>
  <si>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</si>
  <si>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</si>
  <si>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</si>
  <si>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</si>
  <si>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</si>
  <si>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</si>
  <si>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</si>
  <si>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</si>
  <si>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</si>
  <si>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</si>
  <si>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</si>
  <si>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</si>
  <si>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</si>
  <si>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</si>
  <si>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</si>
  <si>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</si>
  <si>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</si>
  <si>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</si>
  <si>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</si>
  <si>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</si>
  <si>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</si>
  <si>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</si>
  <si>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</si>
  <si>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</si>
  <si>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</si>
  <si>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</si>
  <si>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</si>
  <si>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</si>
  <si>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</si>
  <si>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</si>
  <si>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</si>
  <si>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</si>
  <si>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</si>
  <si>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</si>
  <si>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</si>
  <si>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</si>
  <si>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</si>
  <si>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</si>
  <si>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</si>
  <si>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</si>
  <si>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</si>
  <si>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</si>
  <si>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</si>
  <si>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</si>
  <si>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</si>
  <si>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</si>
  <si>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</si>
  <si>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</si>
  <si>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</si>
  <si>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</si>
  <si>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</si>
  <si>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</si>
  <si>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</si>
  <si>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</si>
  <si>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</si>
  <si>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</si>
  <si>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</si>
  <si>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</si>
  <si>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</si>
  <si>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</si>
  <si>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</si>
  <si>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</si>
  <si>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</si>
  <si>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</si>
  <si>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</si>
  <si>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</si>
  <si>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</si>
  <si>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</si>
  <si>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</si>
  <si>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</si>
  <si>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</si>
  <si>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</si>
  <si>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</si>
  <si>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</si>
  <si>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</si>
  <si>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</si>
  <si>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</si>
  <si>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</si>
  <si>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</si>
  <si>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</si>
  <si>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</si>
  <si>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</si>
  <si>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</si>
  <si>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</si>
  <si>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</si>
  <si>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</si>
  <si>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</si>
  <si>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</si>
  <si>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</si>
  <si>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</si>
  <si>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</si>
  <si>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</si>
  <si>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</si>
  <si>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</si>
  <si>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</si>
  <si>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</si>
  <si>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</si>
  <si>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</si>
  <si>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</si>
  <si>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</si>
  <si>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</si>
  <si>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</si>
  <si>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</si>
  <si>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</si>
  <si>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</si>
  <si>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</si>
  <si>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</si>
  <si>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</si>
  <si>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</si>
  <si>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</si>
  <si>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</si>
  <si>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</si>
  <si>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</si>
  <si>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</si>
  <si>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</si>
  <si>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</si>
  <si>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</si>
  <si>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</si>
  <si>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</si>
  <si>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</si>
  <si>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</si>
  <si>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</si>
  <si>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</si>
  <si>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</si>
  <si>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</si>
  <si>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</si>
  <si>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</si>
  <si>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</si>
  <si>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</si>
  <si>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</si>
  <si>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</si>
  <si>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</si>
  <si>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</si>
  <si>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</si>
  <si>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</si>
  <si>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</si>
  <si>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</si>
  <si>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</si>
  <si>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</si>
  <si>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</si>
  <si>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</si>
  <si>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</si>
  <si>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</si>
  <si>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</si>
  <si>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</si>
  <si>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</si>
  <si>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</si>
  <si>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</si>
  <si>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</si>
  <si>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</si>
  <si>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</si>
  <si>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</si>
  <si>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</si>
  <si>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</si>
  <si>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</si>
  <si>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</si>
  <si>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</si>
  <si>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</si>
  <si>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</si>
  <si>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</si>
  <si>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</si>
  <si>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</si>
  <si>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</si>
  <si>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</si>
  <si>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</si>
  <si>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</si>
  <si>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</si>
  <si>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</si>
  <si>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</si>
  <si>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</si>
  <si>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</si>
  <si>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</si>
  <si>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</si>
  <si>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</si>
  <si>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</si>
  <si>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</si>
  <si>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</si>
  <si>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</si>
  <si>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</si>
  <si>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</si>
  <si>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</si>
  <si>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</si>
  <si>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</si>
  <si>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</si>
  <si>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</si>
  <si>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</si>
  <si>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</si>
  <si>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</si>
  <si>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</si>
  <si>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</si>
  <si>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</si>
  <si>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</si>
  <si>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</si>
  <si>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</si>
  <si>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</si>
  <si>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</si>
  <si>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</si>
  <si>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</si>
  <si>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</si>
  <si>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</si>
  <si>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</si>
  <si>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</si>
  <si>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</si>
  <si>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</si>
  <si>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</si>
  <si>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</si>
  <si>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</si>
  <si>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</si>
  <si>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</si>
  <si>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</si>
  <si>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</si>
  <si>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</si>
  <si>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</si>
  <si>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</si>
  <si>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</si>
  <si>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</si>
  <si>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</si>
  <si>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</si>
  <si>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</si>
  <si>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</si>
  <si>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</si>
  <si>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</si>
  <si>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</si>
  <si>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</si>
  <si>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</si>
  <si>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</si>
  <si>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</si>
  <si>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</si>
  <si>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</si>
  <si>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</si>
  <si>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</si>
  <si>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</si>
  <si>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</si>
  <si>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</si>
  <si>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</si>
  <si>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</si>
  <si>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</si>
  <si>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</si>
  <si>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</si>
  <si>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</si>
  <si>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</si>
  <si>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</si>
  <si>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</si>
  <si>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</si>
  <si>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</si>
  <si>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</si>
  <si>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</si>
  <si>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</si>
  <si>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</si>
  <si>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</si>
  <si>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</si>
  <si>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</si>
  <si>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</si>
  <si>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</si>
  <si>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</si>
  <si>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</si>
  <si>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</si>
  <si>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</si>
  <si>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</si>
  <si>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</si>
  <si>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</si>
  <si>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</si>
  <si>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</si>
  <si>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</si>
  <si>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</si>
  <si>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</si>
  <si>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</si>
  <si>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</si>
  <si>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</si>
  <si>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</si>
  <si>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</si>
  <si>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</si>
  <si>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</si>
  <si>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</si>
  <si>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</si>
  <si>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</si>
  <si>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</si>
  <si>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</si>
  <si>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</si>
  <si>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</si>
  <si>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</si>
  <si>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</si>
  <si>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</si>
  <si>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</si>
  <si>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</si>
  <si>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</si>
  <si>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</si>
  <si>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</si>
  <si>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</si>
  <si>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</si>
  <si>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</si>
  <si>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</si>
  <si>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</si>
  <si>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</si>
  <si>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</si>
  <si>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</si>
  <si>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</si>
  <si>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</si>
  <si>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</si>
  <si>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</si>
  <si>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</si>
  <si>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</si>
  <si>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</si>
  <si>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</si>
  <si>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</si>
  <si>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</si>
  <si>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</si>
  <si>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</si>
  <si>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</si>
  <si>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</si>
  <si>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</si>
  <si>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</si>
  <si>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</si>
  <si>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</si>
  <si>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</si>
  <si>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</si>
  <si>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</si>
  <si>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</si>
  <si>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</si>
  <si>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</si>
  <si>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</si>
  <si>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</si>
  <si>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</si>
  <si>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</si>
  <si>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</si>
  <si>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</si>
  <si>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</si>
  <si>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</si>
  <si>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</si>
  <si>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</si>
  <si>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</si>
  <si>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</si>
  <si>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</si>
  <si>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</si>
  <si>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</si>
  <si>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</si>
  <si>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</si>
  <si>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</si>
  <si>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</si>
  <si>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</si>
  <si>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</si>
  <si>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</si>
  <si>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</si>
  <si>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</si>
  <si>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</si>
  <si>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</si>
  <si>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</si>
  <si>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</si>
  <si>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</si>
  <si>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</si>
  <si>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</si>
  <si>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</si>
  <si>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</si>
  <si>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</si>
  <si>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</si>
  <si>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</si>
  <si>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</si>
  <si>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</si>
  <si>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</si>
  <si>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</si>
  <si>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</si>
  <si>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</si>
  <si>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</si>
  <si>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</si>
  <si>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</si>
  <si>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</si>
  <si>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</si>
  <si>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</si>
  <si>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</si>
  <si>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</si>
  <si>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</si>
  <si>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</si>
  <si>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</si>
  <si>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</si>
  <si>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</si>
  <si>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</si>
  <si>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</si>
  <si>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</si>
  <si>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</si>
  <si>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</si>
  <si>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</si>
  <si>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</si>
  <si>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</si>
  <si>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</si>
  <si>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</si>
  <si>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</si>
  <si>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</si>
  <si>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</si>
  <si>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</si>
  <si>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</si>
  <si>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</si>
  <si>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</si>
  <si>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</si>
  <si>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</si>
  <si>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</si>
  <si>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</si>
  <si>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</si>
  <si>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</si>
  <si>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</si>
  <si>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</si>
  <si>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</si>
  <si>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</si>
  <si>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</si>
  <si>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</si>
  <si>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</si>
  <si>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</si>
  <si>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</si>
  <si>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</si>
  <si>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</si>
  <si>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</si>
  <si>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</si>
  <si>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</si>
  <si>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</si>
  <si>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</si>
  <si>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</si>
  <si>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</si>
  <si>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</si>
  <si>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</si>
  <si>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</si>
  <si>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</si>
  <si>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</si>
  <si>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</si>
  <si>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</si>
  <si>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</si>
  <si>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</si>
  <si>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</si>
  <si>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</si>
  <si>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</si>
  <si>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</si>
  <si>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</si>
  <si>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</si>
  <si>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</si>
  <si>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</si>
  <si>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</si>
  <si>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</si>
  <si>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</si>
  <si>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</si>
  <si>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</si>
  <si>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</si>
  <si>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</si>
  <si>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</si>
  <si>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</si>
  <si>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</si>
  <si>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</si>
  <si>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</si>
  <si>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</si>
  <si>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</si>
  <si>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</si>
  <si>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</si>
  <si>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</si>
  <si>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</si>
  <si>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</si>
  <si>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</si>
  <si>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</si>
  <si>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</si>
  <si>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</si>
  <si>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</si>
  <si>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</si>
  <si>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</si>
  <si>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</si>
  <si>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</si>
  <si>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</si>
  <si>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</si>
  <si>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</si>
  <si>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</si>
  <si>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</si>
  <si>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</si>
  <si>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</si>
  <si>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</si>
  <si>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</si>
  <si>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</si>
  <si>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</si>
  <si>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</si>
  <si>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</si>
  <si>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</si>
  <si>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</si>
  <si>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</si>
  <si>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</si>
  <si>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</si>
  <si>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</si>
  <si>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</si>
  <si>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</si>
  <si>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</si>
  <si>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</si>
  <si>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</si>
  <si>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</si>
  <si>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</si>
  <si>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</si>
  <si>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</si>
  <si>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</si>
  <si>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</si>
  <si>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</si>
  <si>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</si>
  <si>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</si>
  <si>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</si>
  <si>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</si>
  <si>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</si>
  <si>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</si>
  <si>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</si>
  <si>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</si>
  <si>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</si>
  <si>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</si>
  <si>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</si>
  <si>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</si>
  <si>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</si>
  <si>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</si>
  <si>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</si>
  <si>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</si>
  <si>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</si>
  <si>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</si>
  <si>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</si>
  <si>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</si>
  <si>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</si>
  <si>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</si>
  <si>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</si>
  <si>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</si>
  <si>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</si>
  <si>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</si>
  <si>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</si>
  <si>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</si>
  <si>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</si>
  <si>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</si>
  <si>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</si>
  <si>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</si>
  <si>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</si>
  <si>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</si>
  <si>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</si>
  <si>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</si>
  <si>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</si>
  <si>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</si>
  <si>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</si>
  <si>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</si>
  <si>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</si>
  <si>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</si>
  <si>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</si>
  <si>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</si>
  <si>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</si>
  <si>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</si>
  <si>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</si>
  <si>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</si>
  <si>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</si>
  <si>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</si>
  <si>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</si>
  <si>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</si>
  <si>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</si>
  <si>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</si>
  <si>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</si>
  <si>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</si>
  <si>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</si>
  <si>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</si>
  <si>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</si>
  <si>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</si>
  <si>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</si>
  <si>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</si>
  <si>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</si>
  <si>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</si>
  <si>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</si>
  <si>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</si>
  <si>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</si>
  <si>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</si>
  <si>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</si>
  <si>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</si>
  <si>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</si>
  <si>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</si>
  <si>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</si>
  <si>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</si>
  <si>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</si>
  <si>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</si>
  <si>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</si>
  <si>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</si>
  <si>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</si>
  <si>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</si>
  <si>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</si>
  <si>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</si>
  <si>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</si>
  <si>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</si>
  <si>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</si>
  <si>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</si>
  <si>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</si>
  <si>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</si>
  <si>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</si>
  <si>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</si>
  <si>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</si>
  <si>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</si>
  <si>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</si>
  <si>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</si>
  <si>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</si>
  <si>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</si>
  <si>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</si>
  <si>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</si>
  <si>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</si>
  <si>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</si>
  <si>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</si>
  <si>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</si>
  <si>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</si>
  <si>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</si>
  <si>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</si>
  <si>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</si>
  <si>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</si>
  <si>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</si>
  <si>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</si>
  <si>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</si>
  <si>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</si>
  <si>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</si>
  <si>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</si>
  <si>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</si>
  <si>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</si>
  <si>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</si>
  <si>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</si>
  <si>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</si>
  <si>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</si>
  <si>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</si>
  <si>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</si>
  <si>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</si>
  <si>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</si>
  <si>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</si>
  <si>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</si>
  <si>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</si>
  <si>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</si>
  <si>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</si>
  <si>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</si>
  <si>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</si>
  <si>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</si>
  <si>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</si>
  <si>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</si>
  <si>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</si>
  <si>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</si>
  <si>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</si>
  <si>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</si>
  <si>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</si>
  <si>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</si>
  <si>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</si>
  <si>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</si>
  <si>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</si>
  <si>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</si>
  <si>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</si>
  <si>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</si>
  <si>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</si>
  <si>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</si>
  <si>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</si>
  <si>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</si>
  <si>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</si>
  <si>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</si>
  <si>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</si>
  <si>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</si>
  <si>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</si>
  <si>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</si>
  <si>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</si>
  <si>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</si>
  <si>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</si>
  <si>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</si>
  <si>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</si>
  <si>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</si>
  <si>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</si>
  <si>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</si>
  <si>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</si>
  <si>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</si>
  <si>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</si>
  <si>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</si>
  <si>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</si>
  <si>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</si>
  <si>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</si>
  <si>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</si>
  <si>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</si>
  <si>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</si>
  <si>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</si>
  <si>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</si>
  <si>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</si>
  <si>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</si>
  <si>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</si>
  <si>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</si>
  <si>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</si>
  <si>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</si>
  <si>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</si>
  <si>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</si>
  <si>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</si>
  <si>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</si>
  <si>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</si>
  <si>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</si>
  <si>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</si>
  <si>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</si>
  <si>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</si>
  <si>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</si>
  <si>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</si>
  <si>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</si>
  <si>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</si>
  <si>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</si>
  <si>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</si>
  <si>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</si>
  <si>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</si>
  <si>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</si>
  <si>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</si>
  <si>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</si>
  <si>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</si>
  <si>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</si>
  <si>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</si>
  <si>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</si>
  <si>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</si>
  <si>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</si>
  <si>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</si>
  <si>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</si>
  <si>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</si>
  <si>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</si>
  <si>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</si>
  <si>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</si>
  <si>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</si>
  <si>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</si>
  <si>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</si>
  <si>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</si>
  <si>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</si>
  <si>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</si>
  <si>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</si>
  <si>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</si>
  <si>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</si>
  <si>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</si>
  <si>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</si>
  <si>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</si>
  <si>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</si>
  <si>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</si>
  <si>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</si>
  <si>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</si>
  <si>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</si>
  <si>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</si>
  <si>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</si>
  <si>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</si>
  <si>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</si>
  <si>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</si>
  <si>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</si>
  <si>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</si>
  <si>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</si>
  <si>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</si>
  <si>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</si>
  <si>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</si>
  <si>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</si>
  <si>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</si>
  <si>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</si>
  <si>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</si>
  <si>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</si>
  <si>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</si>
  <si>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</si>
  <si>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</si>
  <si>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</si>
  <si>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</si>
  <si>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</si>
  <si>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</si>
  <si>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</si>
  <si>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</si>
  <si>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</si>
  <si>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</si>
  <si>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</si>
  <si>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</si>
  <si>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</si>
  <si>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</si>
  <si>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</si>
  <si>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</si>
  <si>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</si>
  <si>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</si>
  <si>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</si>
  <si>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</si>
  <si>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</si>
  <si>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</si>
  <si>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</si>
  <si>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</si>
  <si>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</si>
  <si>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</si>
  <si>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</si>
  <si>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</si>
  <si>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</si>
  <si>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</si>
  <si>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</si>
  <si>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</si>
  <si>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</si>
  <si>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</si>
  <si>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</si>
  <si>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</si>
  <si>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</si>
  <si>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</si>
  <si>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</si>
  <si>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</si>
  <si>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</si>
  <si>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</si>
  <si>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</si>
  <si>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</si>
  <si>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</si>
  <si>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</si>
  <si>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</si>
  <si>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</si>
  <si>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</si>
  <si>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</si>
  <si>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</si>
  <si>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</si>
  <si>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</si>
  <si>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</si>
  <si>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</si>
  <si>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</si>
  <si>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</si>
  <si>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</si>
  <si>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</si>
  <si>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</si>
  <si>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</si>
  <si>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</si>
  <si>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</si>
  <si>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</si>
  <si>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</si>
  <si>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</si>
  <si>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</si>
  <si>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</si>
  <si>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</si>
  <si>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</si>
  <si>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</si>
  <si>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</si>
  <si>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</si>
  <si>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</si>
  <si>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</si>
  <si>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</si>
  <si>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</si>
  <si>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</si>
  <si>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</si>
  <si>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</si>
  <si>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</si>
  <si>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</si>
  <si>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</si>
  <si>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</si>
  <si>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</si>
  <si>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</si>
  <si>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</si>
  <si>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</si>
  <si>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</si>
  <si>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</si>
  <si>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</si>
  <si>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</si>
  <si>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</si>
  <si>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</si>
  <si>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</si>
  <si>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</si>
  <si>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</si>
  <si>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</si>
  <si>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</si>
  <si>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</si>
  <si>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</si>
  <si>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</si>
  <si>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</si>
  <si>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</si>
  <si>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</si>
  <si>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</si>
  <si>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</si>
  <si>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</si>
  <si>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</si>
  <si>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</si>
  <si>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</si>
  <si>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</si>
  <si>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</si>
  <si>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</si>
  <si>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</si>
  <si>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</si>
  <si>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</si>
  <si>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</si>
  <si>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</si>
  <si>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</si>
  <si>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</si>
  <si>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</si>
  <si>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</si>
  <si>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</si>
  <si>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</si>
  <si>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</si>
  <si>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</si>
  <si>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</si>
  <si>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</si>
  <si>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</si>
  <si>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</si>
  <si>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</si>
  <si>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</si>
  <si>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</si>
  <si>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</si>
  <si>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</si>
  <si>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</si>
  <si>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</si>
  <si>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</si>
  <si>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</si>
  <si>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</si>
  <si>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</si>
  <si>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</si>
  <si>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</si>
  <si>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</si>
  <si>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</si>
  <si>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</si>
  <si>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</si>
  <si>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</si>
  <si>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</si>
  <si>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</si>
  <si>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</si>
  <si>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</si>
  <si>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</si>
  <si>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</si>
  <si>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</si>
  <si>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</si>
  <si>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</si>
  <si>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</si>
  <si>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</si>
  <si>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</si>
  <si>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</si>
  <si>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</si>
  <si>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</si>
  <si>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</si>
  <si>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</si>
  <si>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</si>
  <si>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</si>
  <si>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</si>
  <si>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</si>
  <si>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</si>
  <si>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</si>
  <si>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</si>
  <si>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</si>
  <si>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</si>
  <si>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</si>
  <si>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</si>
  <si>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</si>
  <si>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</si>
  <si>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</si>
  <si>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</si>
  <si>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</si>
  <si>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</si>
  <si>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</si>
  <si>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</si>
  <si>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</si>
  <si>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</si>
  <si>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</si>
  <si>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</si>
  <si>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</si>
  <si>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</si>
  <si>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</si>
  <si>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</si>
  <si>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</si>
  <si>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</si>
  <si>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</si>
  <si>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</si>
  <si>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</si>
  <si>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</si>
  <si>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</si>
  <si>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</si>
  <si>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</si>
  <si>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</si>
  <si>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</si>
  <si>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</si>
  <si>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</si>
  <si>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</si>
  <si>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</si>
  <si>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</si>
  <si>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</si>
  <si>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</si>
  <si>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</si>
  <si>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</si>
  <si>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</si>
  <si>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</si>
  <si>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</si>
  <si>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</si>
  <si>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</si>
  <si>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</si>
  <si>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</si>
  <si>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</si>
  <si>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</si>
  <si>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</si>
  <si>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</si>
  <si>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</si>
  <si>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</si>
  <si>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</si>
  <si>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</si>
  <si>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</si>
  <si>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</si>
  <si>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</si>
  <si>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</si>
  <si>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</si>
  <si>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</si>
  <si>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</si>
  <si>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</si>
  <si>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</si>
  <si>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</si>
  <si>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</si>
  <si>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</si>
  <si>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</si>
  <si>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</si>
  <si>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</si>
  <si>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</si>
  <si>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</si>
  <si>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</si>
  <si>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</si>
  <si>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</si>
  <si>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</si>
  <si>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</si>
  <si>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</si>
  <si>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</si>
  <si>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</si>
  <si>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</si>
  <si>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</si>
  <si>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</si>
  <si>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</si>
  <si>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</si>
  <si>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</si>
  <si>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</si>
  <si>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</si>
  <si>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</si>
  <si>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</si>
  <si>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</si>
  <si>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</si>
  <si>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</si>
  <si>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</si>
  <si>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</si>
  <si>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</si>
  <si>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</si>
  <si>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</si>
  <si>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</si>
  <si>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</si>
  <si>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</si>
  <si>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</si>
  <si>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</si>
  <si>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</si>
  <si>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</si>
  <si>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</si>
  <si>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</si>
  <si>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</si>
  <si>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</si>
  <si>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</si>
  <si>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</si>
  <si>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</si>
  <si>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</si>
  <si>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</si>
  <si>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</si>
  <si>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</si>
  <si>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</si>
  <si>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</si>
  <si>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</si>
  <si>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</si>
  <si>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</si>
  <si>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</si>
  <si>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</si>
  <si>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</si>
  <si>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</si>
  <si>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</si>
  <si>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</si>
  <si>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</si>
  <si>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</si>
  <si>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</si>
  <si>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</si>
  <si>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</si>
  <si>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</si>
  <si>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</si>
  <si>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</si>
  <si>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</si>
  <si>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</si>
  <si>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</si>
  <si>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</si>
  <si>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</si>
  <si>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</si>
  <si>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</si>
  <si>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</si>
  <si>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</si>
  <si>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</si>
  <si>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</si>
  <si>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</si>
  <si>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</si>
  <si>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</si>
  <si>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</si>
  <si>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</si>
  <si>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</si>
  <si>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</si>
  <si>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</si>
  <si>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</si>
  <si>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</si>
  <si>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</si>
  <si>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</si>
  <si>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</si>
  <si>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</si>
  <si>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</si>
  <si>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</si>
  <si>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</si>
  <si>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</si>
  <si>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</si>
  <si>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</si>
  <si>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</si>
  <si>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</si>
  <si>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</si>
  <si>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</si>
  <si>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</si>
  <si>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</si>
  <si>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</si>
  <si>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</si>
  <si>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</si>
  <si>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</si>
  <si>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</si>
  <si>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</si>
  <si>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</si>
  <si>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</si>
  <si>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</si>
  <si>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</si>
  <si>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</si>
  <si>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</si>
  <si>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</si>
  <si>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</si>
  <si>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</si>
  <si>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</si>
  <si>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</si>
  <si>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</si>
  <si>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</si>
  <si>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</si>
  <si>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</si>
  <si>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</si>
  <si>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</si>
  <si>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</si>
  <si>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</si>
  <si>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</si>
  <si>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</si>
  <si>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</si>
  <si>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</si>
  <si>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</si>
  <si>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</si>
  <si>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</si>
  <si>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</si>
  <si>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</si>
  <si>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</si>
  <si>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</si>
  <si>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</si>
  <si>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</si>
  <si>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</si>
  <si>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</si>
  <si>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</si>
  <si>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</si>
  <si>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</si>
  <si>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</si>
  <si>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</si>
  <si>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</si>
  <si>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</si>
  <si>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</si>
  <si>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</si>
  <si>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</si>
  <si>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</si>
  <si>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</si>
  <si>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</si>
  <si>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</si>
  <si>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</si>
  <si>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</si>
  <si>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</si>
  <si>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</si>
  <si>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</si>
  <si>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</si>
  <si>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</si>
  <si>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</si>
  <si>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</si>
  <si>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</si>
  <si>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</si>
  <si>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</si>
  <si>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</si>
  <si>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</si>
  <si>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</si>
  <si>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</si>
  <si>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</si>
  <si>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</si>
  <si>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</si>
  <si>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</si>
  <si>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</si>
  <si>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</si>
  <si>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</si>
  <si>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</si>
  <si>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</si>
  <si>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</si>
  <si>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</si>
  <si>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</si>
  <si>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</si>
  <si>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</si>
  <si>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</si>
  <si>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</si>
  <si>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</si>
  <si>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</si>
  <si>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</si>
  <si>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</si>
  <si>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</si>
  <si>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</si>
  <si>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</si>
  <si>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</si>
  <si>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</si>
  <si>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</si>
  <si>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</si>
  <si>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</si>
  <si>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</si>
  <si>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</si>
  <si>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</si>
  <si>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</si>
  <si>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</si>
  <si>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</si>
  <si>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</si>
  <si>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</si>
  <si>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</si>
  <si>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</si>
  <si>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</si>
  <si>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</si>
  <si>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</si>
  <si>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</si>
  <si>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</si>
  <si>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</si>
  <si>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</si>
  <si>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</si>
  <si>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</si>
  <si>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</si>
  <si>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</si>
  <si>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</si>
  <si>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</si>
  <si>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</si>
  <si>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</si>
  <si>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</si>
  <si>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</si>
  <si>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</si>
  <si>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</si>
  <si>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</si>
  <si>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</si>
  <si>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</si>
  <si>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</si>
  <si>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</si>
  <si>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</si>
  <si>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</si>
  <si>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</si>
  <si>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</si>
  <si>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</si>
  <si>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</si>
  <si>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</si>
  <si>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</si>
  <si>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</si>
  <si>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</si>
  <si>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</si>
  <si>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</si>
  <si>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</si>
  <si>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</si>
  <si>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</si>
  <si>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</si>
  <si>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</si>
  <si>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</si>
  <si>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</si>
  <si>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</si>
  <si>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</si>
  <si>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</si>
  <si>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</si>
  <si>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</si>
  <si>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</si>
  <si>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</si>
  <si>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</si>
  <si>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</si>
  <si>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</si>
  <si>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</si>
  <si>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</si>
  <si>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</si>
  <si>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</si>
  <si>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</si>
  <si>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</si>
  <si>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</si>
  <si>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</si>
  <si>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</si>
  <si>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</si>
  <si>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</si>
  <si>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</si>
  <si>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</si>
  <si>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</si>
  <si>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</si>
  <si>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</si>
  <si>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</si>
  <si>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</si>
  <si>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</si>
  <si>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</si>
  <si>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</si>
  <si>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</si>
  <si>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</si>
  <si>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</si>
  <si>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</si>
  <si>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</si>
  <si>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</si>
  <si>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</si>
  <si>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</si>
  <si>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</si>
  <si>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</si>
  <si>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</si>
  <si>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</si>
  <si>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</si>
  <si>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</si>
  <si>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</si>
  <si>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</si>
  <si>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</si>
  <si>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</si>
  <si>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</si>
  <si>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</si>
  <si>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</si>
  <si>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</si>
  <si>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</si>
  <si>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</si>
  <si>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</si>
  <si>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</si>
  <si>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</si>
  <si>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</si>
  <si>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</si>
  <si>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</si>
  <si>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</si>
  <si>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</si>
  <si>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</si>
  <si>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</si>
  <si>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</si>
  <si>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</si>
  <si>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</si>
  <si>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</si>
  <si>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</si>
  <si>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</si>
  <si>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</si>
  <si>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</si>
  <si>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</si>
  <si>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</si>
  <si>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</si>
  <si>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</si>
  <si>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</si>
  <si>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</si>
  <si>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</si>
  <si>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</si>
  <si>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</si>
  <si>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</si>
  <si>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</si>
  <si>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</si>
  <si>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</si>
  <si>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</si>
  <si>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</si>
  <si>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</si>
  <si>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</si>
  <si>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</si>
  <si>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</si>
  <si>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</si>
  <si>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</si>
  <si>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</si>
  <si>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</si>
  <si>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</si>
  <si>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</si>
  <si>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</si>
  <si>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</si>
  <si>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</si>
  <si>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</si>
  <si>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</si>
  <si>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</si>
  <si>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</si>
  <si>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</si>
  <si>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</si>
  <si>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</si>
  <si>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</si>
  <si>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</si>
  <si>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</si>
  <si>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</si>
  <si>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</si>
  <si>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</si>
  <si>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</si>
  <si>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</si>
  <si>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</si>
  <si>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</si>
  <si>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</si>
  <si>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</si>
  <si>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</si>
  <si>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</si>
  <si>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</si>
  <si>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</si>
  <si>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</si>
  <si>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</si>
  <si>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</si>
  <si>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</si>
  <si>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</si>
  <si>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</si>
  <si>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</si>
  <si>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</si>
  <si>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</si>
  <si>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</si>
  <si>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</si>
  <si>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</si>
  <si>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</si>
  <si>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</si>
  <si>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</si>
  <si>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</si>
  <si>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</si>
  <si>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</si>
  <si>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</si>
  <si>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</si>
  <si>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</si>
  <si>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</si>
  <si>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</si>
  <si>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</si>
  <si>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</si>
  <si>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</si>
  <si>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</si>
  <si>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</si>
  <si>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</si>
  <si>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</si>
  <si>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</si>
  <si>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</si>
  <si>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</si>
  <si>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</si>
  <si>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</si>
  <si>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</si>
  <si>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</si>
  <si>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</si>
  <si>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</si>
  <si>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</si>
  <si>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</si>
  <si>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</si>
  <si>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</si>
  <si>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</si>
  <si>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</si>
  <si>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</si>
  <si>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</si>
  <si>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</si>
  <si>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</si>
  <si>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</si>
  <si>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</si>
  <si>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</si>
  <si>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</si>
  <si>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</si>
  <si>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</si>
  <si>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</si>
  <si>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</si>
  <si>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</si>
  <si>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</si>
  <si>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</si>
  <si>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</si>
  <si>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</si>
  <si>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</si>
  <si>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</si>
  <si>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</si>
  <si>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</si>
  <si>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</si>
  <si>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</si>
  <si>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</si>
  <si>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</si>
  <si>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</si>
  <si>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</si>
  <si>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</si>
  <si>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</si>
  <si>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</si>
  <si>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</si>
  <si>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</si>
  <si>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</si>
  <si>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</si>
  <si>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</si>
  <si>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</si>
  <si>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</si>
  <si>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</si>
  <si>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</si>
  <si>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</si>
  <si>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</si>
  <si>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</si>
  <si>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</si>
  <si>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</si>
  <si>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</si>
  <si>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</si>
  <si>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</si>
  <si>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</si>
  <si>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</si>
  <si>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</si>
  <si>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</si>
  <si>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</si>
  <si>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</si>
  <si>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</si>
  <si>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</si>
  <si>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</si>
  <si>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</si>
  <si>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</si>
  <si>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</si>
  <si>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</si>
  <si>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</si>
  <si>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</si>
  <si>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</si>
  <si>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</si>
  <si>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</si>
  <si>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</si>
  <si>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</si>
  <si>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</si>
  <si>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</si>
  <si>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</si>
  <si>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</si>
  <si>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</si>
  <si>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</si>
  <si>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</si>
  <si>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</si>
  <si>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</si>
  <si>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</si>
  <si>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</si>
  <si>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</si>
  <si>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</si>
  <si>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</si>
  <si>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</si>
  <si>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</si>
  <si>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</si>
  <si>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</si>
  <si>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</si>
  <si>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</si>
  <si>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</si>
  <si>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</si>
  <si>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</si>
  <si>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</si>
  <si>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</si>
  <si>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</si>
  <si>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</si>
  <si>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</si>
  <si>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</si>
  <si>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</si>
  <si>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</si>
  <si>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</si>
  <si>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</si>
  <si>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</si>
  <si>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</si>
  <si>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</si>
  <si>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</si>
  <si>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</si>
  <si>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</si>
  <si>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</si>
  <si>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</si>
  <si>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</si>
  <si>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</si>
  <si>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</si>
  <si>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</si>
  <si>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</si>
  <si>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</si>
  <si>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</si>
  <si>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</si>
  <si>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</si>
  <si>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</si>
  <si>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</si>
  <si>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</si>
  <si>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</si>
  <si>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</si>
  <si>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</si>
  <si>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</si>
  <si>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</si>
  <si>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</si>
  <si>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</si>
  <si>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</si>
  <si>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</si>
  <si>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</si>
  <si>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</si>
  <si>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</si>
  <si>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</si>
  <si>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</si>
  <si>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</si>
  <si>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</si>
  <si>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</si>
  <si>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</si>
  <si>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</si>
  <si>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</si>
  <si>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</si>
  <si>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</si>
  <si>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</si>
  <si>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</si>
  <si>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</si>
  <si>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</si>
  <si>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</si>
  <si>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</si>
  <si>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</si>
  <si>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</si>
  <si>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</si>
  <si>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</si>
  <si>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</si>
  <si>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</si>
  <si>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</si>
  <si>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</si>
  <si>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</si>
  <si>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</si>
  <si>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</si>
  <si>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</si>
  <si>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</si>
  <si>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</si>
  <si>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</si>
  <si>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</si>
  <si>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</si>
  <si>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</si>
  <si>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</si>
  <si>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</si>
  <si>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</si>
  <si>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</si>
  <si>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</si>
  <si>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</si>
  <si>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</si>
  <si>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</si>
  <si>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</si>
  <si>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</si>
  <si>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</si>
  <si>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</si>
  <si>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</si>
  <si>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</si>
  <si>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</si>
  <si>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</si>
  <si>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</si>
  <si>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</si>
  <si>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</si>
  <si>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</si>
  <si>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</si>
  <si>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</si>
  <si>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</si>
  <si>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</si>
  <si>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</si>
  <si>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</si>
  <si>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</si>
  <si>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</si>
  <si>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</si>
  <si>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</si>
  <si>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</si>
  <si>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</si>
  <si>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</si>
  <si>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</si>
  <si>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</si>
  <si>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</si>
  <si>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</si>
  <si>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</si>
  <si>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</si>
  <si>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</si>
  <si>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</si>
  <si>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</si>
  <si>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</si>
  <si>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</si>
  <si>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</si>
  <si>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</si>
  <si>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</si>
  <si>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</si>
  <si>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</si>
  <si>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</si>
  <si>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</si>
  <si>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</si>
  <si>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</si>
  <si>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</si>
  <si>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</si>
  <si>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</si>
  <si>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</si>
  <si>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</si>
  <si>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</si>
  <si>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</si>
  <si>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</si>
  <si>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</si>
  <si>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</si>
  <si>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</si>
  <si>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</si>
  <si>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</si>
  <si>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</si>
  <si>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</si>
  <si>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</si>
  <si>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</si>
  <si>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</si>
  <si>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</si>
  <si>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</si>
  <si>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</si>
  <si>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</si>
  <si>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</si>
  <si>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</si>
  <si>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</si>
  <si>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</si>
  <si>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</si>
  <si>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</si>
  <si>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</si>
  <si>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</si>
  <si>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</si>
  <si>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</si>
  <si>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</si>
  <si>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</si>
  <si>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</si>
  <si>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</si>
  <si>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</si>
  <si>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</si>
  <si>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</si>
  <si>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</si>
  <si>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</si>
  <si>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</si>
  <si>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</si>
  <si>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</si>
  <si>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</si>
  <si>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</si>
  <si>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</si>
  <si>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</si>
  <si>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</si>
  <si>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</si>
  <si>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</si>
  <si>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</si>
  <si>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</si>
  <si>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</si>
  <si>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</si>
  <si>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</si>
  <si>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</si>
  <si>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</si>
  <si>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</si>
  <si>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</si>
  <si>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</si>
  <si>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</si>
  <si>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</si>
  <si>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</si>
  <si>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</si>
  <si>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</si>
  <si>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</si>
  <si>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</si>
  <si>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</si>
  <si>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</si>
  <si>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</si>
  <si>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</si>
  <si>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</si>
  <si>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</si>
  <si>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</si>
  <si>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</si>
  <si>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</si>
  <si>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</si>
  <si>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</si>
  <si>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</si>
  <si>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</si>
  <si>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</si>
  <si>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</si>
  <si>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</si>
  <si>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</si>
  <si>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</si>
  <si>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</si>
  <si>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</si>
  <si>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</si>
  <si>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</si>
  <si>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</si>
  <si>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</si>
  <si>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</si>
  <si>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</si>
  <si>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</si>
  <si>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</si>
  <si>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</si>
  <si>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</si>
  <si>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</si>
  <si>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</si>
  <si>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</si>
  <si>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</si>
  <si>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</si>
  <si>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</si>
  <si>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</si>
  <si>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</si>
  <si>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</si>
  <si>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</si>
  <si>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</si>
  <si>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</si>
  <si>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</si>
  <si>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</si>
  <si>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</si>
  <si>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</si>
  <si>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</si>
  <si>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</si>
  <si>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</si>
  <si>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</si>
  <si>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</si>
  <si>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</si>
  <si>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</si>
  <si>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</si>
  <si>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</si>
  <si>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</si>
  <si>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</si>
  <si>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</si>
  <si>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</si>
  <si>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</si>
  <si>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</si>
  <si>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</si>
  <si>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</si>
  <si>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</si>
  <si>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</si>
  <si>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</si>
  <si>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</si>
  <si>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</si>
  <si>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</si>
  <si>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</si>
  <si>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</si>
  <si>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</si>
  <si>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</si>
  <si>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</si>
  <si>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</si>
  <si>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</si>
  <si>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</si>
  <si>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</si>
  <si>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</si>
  <si>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</si>
  <si>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</si>
  <si>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</si>
  <si>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</si>
  <si>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</si>
  <si>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</si>
  <si>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</si>
  <si>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</si>
  <si>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</si>
  <si>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</si>
  <si>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</si>
  <si>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</si>
  <si>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</si>
  <si>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</si>
  <si>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</si>
  <si>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</si>
  <si>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</si>
  <si>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</si>
  <si>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</si>
  <si>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</si>
  <si>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</si>
  <si>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</si>
  <si>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</si>
  <si>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</si>
  <si>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</si>
  <si>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</si>
  <si>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</si>
  <si>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</si>
  <si>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</si>
  <si>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</si>
  <si>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</si>
  <si>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</si>
  <si>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</si>
  <si>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</si>
  <si>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</si>
  <si>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</si>
  <si>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</si>
  <si>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</si>
  <si>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</si>
  <si>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</si>
  <si>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</si>
  <si>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</si>
  <si>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</si>
  <si>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</si>
  <si>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</si>
  <si>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</si>
  <si>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</si>
  <si>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</si>
  <si>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</si>
  <si>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</si>
  <si>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</si>
  <si>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</si>
  <si>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</si>
  <si>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</si>
  <si>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</si>
  <si>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</si>
  <si>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</si>
  <si>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</si>
  <si>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</si>
  <si>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</si>
  <si>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</si>
  <si>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</si>
  <si>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</si>
  <si>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</si>
  <si>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</si>
  <si>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</si>
  <si>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</si>
  <si>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</si>
  <si>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</si>
  <si>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</si>
  <si>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</si>
  <si>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</si>
  <si>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</si>
  <si>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</si>
  <si>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</si>
  <si>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</si>
  <si>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</si>
  <si>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</si>
  <si>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</si>
  <si>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</si>
  <si>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</si>
  <si>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</si>
  <si>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</si>
  <si>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</si>
  <si>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</si>
  <si>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</si>
  <si>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</si>
  <si>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</si>
  <si>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</si>
  <si>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</si>
  <si>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</si>
  <si>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</si>
  <si>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</si>
  <si>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</si>
  <si>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</si>
  <si>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</si>
  <si>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</si>
  <si>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</si>
  <si>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</si>
  <si>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</si>
  <si>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</si>
  <si>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</si>
  <si>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</si>
  <si>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</si>
  <si>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</si>
  <si>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</si>
  <si>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</si>
  <si>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</si>
  <si>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</si>
  <si>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</si>
  <si>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</si>
  <si>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</si>
  <si>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</si>
  <si>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</si>
  <si>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</si>
  <si>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</si>
  <si>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</si>
  <si>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</si>
  <si>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</si>
  <si>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</si>
  <si>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</si>
  <si>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</si>
  <si>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</si>
  <si>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</si>
  <si>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</si>
  <si>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</si>
  <si>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</si>
  <si>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</si>
  <si>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</si>
  <si>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</si>
  <si>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</si>
  <si>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</si>
  <si>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</si>
  <si>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</si>
  <si>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</si>
  <si>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</si>
  <si>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</si>
  <si>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</si>
  <si>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</si>
  <si>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</si>
  <si>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</si>
  <si>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</si>
  <si>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</si>
  <si>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</si>
  <si>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</si>
  <si>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</si>
  <si>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</si>
  <si>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</si>
  <si>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</si>
  <si>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</si>
  <si>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</si>
  <si>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</si>
  <si>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</si>
  <si>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</si>
  <si>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</si>
  <si>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</si>
  <si>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</si>
  <si>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</si>
  <si>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</si>
  <si>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</si>
  <si>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</si>
  <si>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</si>
  <si>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</si>
  <si>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</si>
  <si>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</si>
  <si>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</si>
  <si>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</si>
  <si>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</si>
  <si>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</si>
  <si>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</si>
  <si>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</si>
  <si>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</si>
  <si>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</si>
  <si>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</si>
  <si>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</si>
  <si>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</si>
  <si>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</si>
  <si>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</si>
  <si>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</si>
  <si>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</si>
  <si>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</si>
  <si>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</si>
  <si>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</si>
  <si>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</si>
  <si>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</si>
  <si>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</si>
  <si>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</si>
  <si>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</si>
  <si>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</si>
  <si>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</si>
  <si>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</si>
  <si>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</si>
  <si>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</si>
  <si>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</si>
  <si>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</si>
  <si>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</si>
  <si>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</si>
  <si>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</si>
  <si>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</si>
  <si>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</si>
  <si>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</si>
  <si>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</si>
  <si>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</si>
  <si>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</si>
  <si>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</si>
  <si>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</si>
  <si>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</si>
  <si>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</si>
  <si>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</si>
  <si>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</si>
  <si>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</si>
  <si>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</si>
  <si>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</si>
  <si>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</si>
  <si>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</si>
  <si>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</si>
  <si>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</si>
  <si>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</si>
  <si>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</si>
  <si>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</si>
  <si>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</si>
  <si>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</si>
  <si>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</si>
  <si>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</si>
  <si>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</si>
  <si>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</si>
  <si>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</si>
  <si>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</si>
  <si>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</si>
  <si>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</si>
  <si>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</si>
  <si>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</si>
  <si>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</si>
  <si>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</si>
  <si>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</si>
  <si>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</si>
  <si>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</si>
  <si>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</si>
  <si>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</si>
  <si>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</si>
  <si>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</si>
  <si>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</si>
  <si>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</si>
  <si>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</si>
  <si>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</si>
  <si>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</si>
  <si>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</si>
  <si>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</si>
  <si>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</si>
  <si>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</si>
  <si>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</si>
  <si>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</si>
  <si>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</si>
  <si>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</si>
  <si>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</si>
  <si>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</si>
  <si>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</si>
  <si>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</si>
  <si>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</si>
  <si>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</si>
  <si>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</si>
  <si>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</si>
  <si>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</si>
  <si>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</si>
  <si>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</si>
  <si>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</si>
  <si>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</si>
  <si>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</si>
  <si>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</si>
  <si>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</si>
  <si>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</si>
  <si>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</si>
  <si>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</si>
  <si>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</si>
  <si>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</si>
  <si>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</si>
  <si>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</si>
  <si>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</si>
  <si>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</si>
  <si>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</si>
  <si>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</si>
  <si>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</si>
  <si>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</si>
  <si>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</si>
  <si>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</si>
  <si>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</si>
  <si>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</si>
  <si>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</si>
  <si>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</si>
  <si>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</si>
  <si>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</si>
  <si>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</si>
  <si>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</si>
  <si>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</si>
  <si>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</si>
  <si>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</si>
  <si>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</si>
  <si>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</si>
  <si>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</si>
  <si>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</si>
  <si>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</si>
  <si>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</si>
  <si>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</si>
  <si>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</si>
  <si>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</si>
  <si>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</si>
  <si>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</si>
  <si>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</si>
  <si>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</si>
  <si>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</si>
  <si>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</si>
  <si>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</si>
  <si>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</si>
  <si>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</si>
  <si>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</si>
  <si>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</si>
  <si>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</si>
  <si>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</si>
  <si>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</si>
  <si>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</si>
  <si>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</si>
  <si>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</si>
  <si>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</si>
  <si>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</si>
  <si>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</si>
  <si>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</si>
  <si>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</si>
  <si>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</si>
  <si>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</si>
  <si>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</si>
  <si>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</si>
  <si>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</si>
  <si>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</si>
  <si>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</si>
  <si>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</si>
  <si>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</si>
  <si>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</si>
  <si>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</si>
  <si>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</si>
  <si>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</si>
  <si>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</si>
  <si>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</si>
  <si>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</si>
  <si>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</si>
  <si>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</si>
  <si>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</si>
  <si>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</si>
  <si>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</si>
  <si>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</si>
  <si>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</si>
  <si>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</si>
  <si>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</si>
  <si>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</si>
  <si>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</si>
  <si>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</si>
  <si>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</si>
  <si>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</si>
  <si>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</si>
  <si>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</si>
  <si>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</si>
  <si>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</si>
  <si>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</si>
  <si>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</si>
  <si>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</si>
  <si>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</si>
  <si>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</si>
  <si>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</si>
  <si>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</si>
  <si>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</si>
  <si>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</si>
  <si>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</si>
  <si>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</si>
  <si>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</si>
  <si>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</si>
  <si>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</si>
  <si>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</si>
  <si>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</si>
  <si>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</si>
  <si>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</si>
  <si>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</si>
  <si>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</si>
  <si>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</si>
  <si>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</si>
  <si>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</si>
  <si>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</si>
  <si>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</si>
  <si>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</si>
  <si>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</si>
  <si>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</si>
  <si>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</si>
  <si>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</si>
  <si>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</si>
  <si>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</si>
  <si>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</si>
  <si>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</si>
  <si>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</si>
  <si>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</si>
  <si>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</si>
  <si>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</si>
  <si>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</si>
  <si>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</si>
  <si>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</si>
  <si>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</si>
  <si>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</si>
  <si>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</si>
  <si>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</si>
  <si>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</si>
  <si>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</si>
  <si>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</si>
  <si>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</si>
  <si>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</si>
  <si>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</si>
  <si>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</si>
  <si>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</si>
  <si>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</si>
  <si>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</si>
  <si>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</si>
  <si>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</si>
  <si>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</si>
  <si>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</si>
  <si>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</si>
  <si>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</si>
  <si>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</si>
  <si>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</si>
  <si>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</si>
  <si>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</si>
  <si>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</si>
  <si>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</si>
  <si>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</si>
  <si>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</si>
  <si>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</si>
  <si>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</si>
  <si>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</si>
  <si>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</si>
  <si>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</si>
  <si>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</si>
  <si>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</si>
  <si>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</si>
  <si>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</si>
  <si>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</si>
  <si>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</si>
  <si>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</si>
  <si>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</si>
  <si>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</si>
  <si>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</si>
  <si>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</si>
  <si>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</si>
  <si>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</si>
  <si>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</si>
  <si>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</si>
  <si>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</si>
  <si>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</si>
  <si>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</si>
  <si>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</si>
  <si>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</si>
  <si>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</si>
  <si>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</si>
  <si>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</si>
  <si>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</si>
  <si>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</si>
  <si>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</si>
  <si>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</si>
  <si>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</si>
  <si>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</si>
  <si>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</si>
  <si>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</si>
  <si>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</si>
  <si>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</si>
  <si>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</si>
  <si>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</si>
  <si>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</si>
  <si>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</si>
  <si>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</si>
  <si>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</si>
  <si>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</si>
  <si>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</si>
  <si>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</si>
  <si>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</si>
  <si>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</si>
  <si>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</si>
  <si>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</si>
  <si>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</si>
  <si>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</si>
  <si>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</si>
  <si>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</si>
  <si>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</si>
  <si>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</si>
  <si>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</si>
  <si>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</si>
  <si>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</si>
  <si>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</si>
  <si>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</si>
  <si>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</si>
  <si>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</si>
  <si>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</si>
  <si>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</si>
  <si>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</si>
  <si>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</si>
  <si>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</si>
  <si>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</si>
  <si>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</si>
  <si>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</si>
  <si>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</si>
  <si>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</si>
  <si>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</si>
  <si>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</si>
  <si>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</si>
  <si>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</si>
  <si>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</si>
  <si>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</si>
  <si>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</si>
  <si>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</si>
  <si>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</si>
  <si>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</si>
  <si>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</si>
  <si>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</si>
  <si>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</si>
  <si>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</si>
  <si>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</si>
  <si>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</si>
  <si>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</si>
  <si>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</si>
  <si>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</si>
  <si>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</si>
  <si>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</si>
  <si>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</si>
  <si>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</si>
  <si>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</si>
  <si>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</si>
  <si>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</si>
  <si>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</si>
  <si>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</si>
  <si>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</si>
  <si>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</si>
  <si>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</si>
  <si>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</si>
  <si>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</si>
  <si>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</si>
  <si>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</si>
  <si>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</si>
  <si>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</si>
  <si>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</si>
  <si>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</si>
  <si>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</si>
  <si>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</si>
  <si>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</si>
  <si>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</si>
  <si>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</si>
  <si>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</si>
  <si>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</si>
  <si>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</si>
  <si>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</si>
  <si>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</si>
  <si>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</si>
  <si>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</si>
  <si>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</si>
  <si>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</si>
  <si>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</si>
  <si>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</si>
  <si>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</si>
  <si>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</si>
  <si>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</si>
  <si>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</si>
  <si>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</si>
  <si>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</si>
  <si>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</si>
  <si>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</si>
  <si>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</si>
  <si>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</si>
  <si>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</si>
  <si>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</si>
  <si>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</si>
  <si>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</si>
  <si>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</si>
  <si>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</si>
  <si>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</si>
  <si>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</si>
  <si>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</si>
  <si>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</si>
  <si>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</si>
  <si>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</si>
  <si>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</si>
  <si>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</si>
  <si>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</si>
  <si>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</si>
  <si>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</si>
  <si>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</si>
  <si>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</si>
  <si>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</si>
  <si>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</si>
  <si>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</si>
  <si>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</si>
  <si>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</si>
  <si>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</si>
  <si>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</si>
  <si>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</si>
  <si>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</si>
  <si>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</si>
  <si>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</si>
  <si>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</si>
  <si>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</si>
  <si>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</si>
  <si>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</si>
  <si>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</si>
  <si>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</si>
  <si>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</si>
  <si>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</si>
  <si>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</si>
  <si>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</si>
  <si>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</si>
  <si>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</si>
  <si>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</si>
  <si>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</si>
  <si>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</si>
  <si>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</si>
  <si>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</si>
  <si>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</si>
  <si>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</si>
  <si>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</si>
  <si>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</si>
  <si>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</si>
  <si>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</si>
  <si>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</si>
  <si>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</si>
  <si>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</si>
  <si>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</si>
  <si>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</si>
  <si>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</si>
  <si>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</si>
  <si>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</si>
  <si>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</si>
  <si>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</si>
  <si>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</si>
  <si>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</si>
  <si>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</si>
  <si>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</si>
  <si>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</si>
  <si>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</si>
  <si>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</si>
  <si>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</si>
  <si>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</si>
  <si>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</si>
  <si>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</si>
  <si>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</si>
  <si>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</si>
  <si>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</si>
  <si>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</si>
  <si>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</si>
  <si>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</si>
  <si>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</si>
  <si>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</si>
  <si>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</si>
  <si>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</si>
  <si>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</si>
  <si>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</si>
  <si>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</si>
  <si>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</si>
  <si>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</si>
  <si>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</si>
  <si>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</si>
  <si>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</si>
  <si>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</si>
  <si>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</si>
  <si>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</si>
  <si>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</si>
  <si>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</si>
  <si>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</si>
  <si>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</si>
  <si>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</si>
  <si>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</si>
  <si>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</si>
  <si>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</si>
  <si>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</si>
  <si>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</si>
  <si>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</si>
  <si>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</si>
  <si>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</si>
  <si>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</si>
  <si>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</si>
  <si>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</si>
  <si>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</si>
  <si>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</si>
  <si>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</si>
  <si>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</si>
  <si>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</si>
  <si>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</si>
  <si>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</si>
  <si>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</si>
  <si>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</si>
  <si>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</si>
  <si>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</si>
  <si>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</si>
  <si>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</si>
  <si>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</si>
  <si>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</si>
  <si>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</si>
  <si>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</si>
  <si>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</si>
  <si>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</si>
  <si>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</si>
  <si>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</si>
  <si>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</si>
  <si>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</si>
  <si>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</si>
  <si>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</si>
  <si>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</si>
  <si>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</si>
  <si>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</si>
  <si>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</si>
  <si>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</si>
  <si>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</si>
  <si>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</si>
  <si>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</si>
  <si>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</si>
  <si>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</si>
  <si>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</si>
  <si>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</si>
  <si>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</si>
  <si>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</si>
  <si>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</si>
  <si>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</si>
  <si>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</si>
  <si>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</si>
  <si>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</si>
  <si>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</si>
  <si>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</si>
  <si>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</si>
  <si>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</si>
  <si>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</si>
  <si>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</si>
  <si>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</si>
  <si>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</si>
  <si>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</si>
  <si>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</si>
  <si>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</si>
  <si>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</si>
  <si>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</si>
  <si>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</si>
  <si>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</si>
  <si>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</si>
  <si>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</si>
  <si>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</si>
  <si>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</si>
  <si>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</si>
  <si>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</si>
  <si>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</si>
  <si>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</si>
  <si>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</si>
  <si>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</si>
  <si>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</si>
  <si>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</si>
  <si>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</si>
  <si>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</si>
  <si>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</si>
  <si>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</si>
  <si>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</si>
  <si>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</si>
  <si>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</si>
  <si>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</si>
  <si>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</si>
  <si>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</si>
  <si>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</si>
  <si>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</si>
  <si>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</si>
  <si>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</si>
  <si>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</si>
  <si>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</si>
  <si>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</si>
  <si>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</si>
  <si>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</si>
  <si>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</si>
  <si>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</si>
  <si>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</si>
  <si>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</si>
  <si>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</si>
  <si>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</si>
  <si>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</si>
  <si>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</si>
  <si>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</si>
  <si>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</si>
  <si>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</si>
  <si>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</si>
  <si>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</si>
  <si>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</si>
  <si>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</si>
  <si>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</si>
  <si>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</si>
  <si>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</si>
  <si>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</si>
  <si>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</si>
  <si>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</si>
  <si>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</si>
  <si>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</si>
  <si>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</si>
  <si>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</si>
  <si>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</si>
  <si>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</si>
  <si>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</si>
  <si>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</si>
  <si>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</si>
  <si>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</si>
  <si>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</si>
  <si>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</si>
  <si>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</si>
  <si>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</si>
  <si>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</si>
  <si>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</si>
  <si>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</si>
  <si>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</si>
  <si>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</si>
  <si>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</si>
  <si>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</si>
  <si>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</si>
  <si>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</si>
  <si>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</si>
  <si>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</si>
  <si>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</si>
  <si>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</si>
  <si>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</si>
  <si>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</si>
  <si>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</si>
  <si>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</si>
  <si>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</si>
  <si>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</si>
  <si>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</si>
  <si>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</si>
  <si>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</si>
  <si>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</si>
  <si>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</si>
  <si>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</si>
  <si>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</si>
  <si>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</si>
  <si>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</si>
  <si>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</si>
  <si>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</si>
  <si>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</si>
  <si>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</si>
  <si>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</si>
  <si>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</si>
  <si>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</si>
  <si>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</si>
  <si>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</si>
  <si>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</si>
  <si>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</si>
  <si>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</si>
  <si>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</si>
  <si>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</si>
  <si>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</si>
  <si>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</si>
  <si>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</si>
  <si>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</si>
  <si>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</si>
  <si>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</si>
  <si>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</si>
  <si>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</si>
  <si>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</si>
  <si>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</si>
  <si>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</si>
  <si>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</si>
  <si>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</si>
  <si>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</si>
  <si>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</si>
  <si>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</si>
  <si>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</si>
  <si>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</si>
  <si>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</si>
  <si>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</si>
  <si>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</si>
  <si>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</si>
  <si>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</si>
  <si>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</si>
  <si>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</si>
  <si>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</si>
  <si>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</si>
  <si>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</si>
  <si>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</si>
  <si>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</si>
  <si>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</si>
  <si>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</si>
  <si>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</si>
  <si>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</si>
  <si>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</si>
  <si>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</si>
  <si>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</si>
  <si>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</si>
  <si>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</si>
  <si>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</si>
  <si>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</si>
  <si>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</si>
  <si>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</si>
  <si>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</si>
  <si>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</si>
  <si>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</si>
  <si>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</si>
  <si>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</si>
  <si>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</si>
  <si>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</si>
  <si>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</si>
  <si>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</si>
  <si>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</si>
  <si>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</si>
  <si>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</si>
  <si>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</si>
  <si>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</si>
  <si>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</si>
  <si>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</si>
  <si>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</si>
  <si>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</si>
  <si>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</si>
  <si>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</si>
  <si>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</si>
  <si>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</si>
  <si>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</si>
  <si>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</si>
  <si>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</si>
  <si>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</si>
  <si>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</si>
  <si>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</si>
  <si>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</si>
  <si>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</si>
  <si>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</si>
  <si>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</si>
  <si>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</si>
  <si>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</si>
  <si>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</si>
  <si>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</si>
  <si>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</si>
  <si>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</si>
  <si>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</si>
  <si>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</si>
  <si>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</si>
  <si>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</si>
  <si>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</si>
  <si>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</si>
  <si>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</si>
  <si>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</si>
  <si>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</si>
  <si>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</si>
  <si>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</si>
  <si>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</si>
  <si>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</si>
  <si>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</si>
  <si>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</si>
  <si>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</si>
  <si>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</si>
  <si>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</si>
  <si>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</si>
  <si>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</si>
  <si>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</si>
  <si>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</si>
  <si>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</si>
  <si>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</si>
  <si>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</si>
  <si>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</si>
  <si>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</si>
  <si>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</si>
  <si>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</si>
  <si>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</si>
  <si>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</si>
  <si>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</si>
  <si>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</si>
  <si>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</si>
  <si>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</si>
  <si>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</si>
  <si>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</si>
  <si>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</si>
  <si>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</si>
  <si>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</si>
  <si>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</si>
  <si>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</si>
  <si>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</si>
  <si>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</si>
  <si>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</si>
  <si>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</si>
  <si>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</si>
  <si>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</si>
  <si>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</si>
  <si>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</si>
  <si>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</si>
  <si>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</si>
  <si>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</si>
  <si>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</si>
  <si>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</si>
  <si>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</si>
  <si>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</si>
  <si>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</si>
  <si>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</si>
  <si>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</si>
  <si>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</si>
  <si>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</si>
  <si>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</si>
  <si>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</si>
  <si>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</si>
  <si>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</si>
  <si>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</si>
  <si>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</si>
  <si>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</si>
  <si>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</si>
  <si>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</si>
  <si>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</si>
  <si>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</si>
  <si>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</si>
  <si>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</si>
  <si>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</si>
  <si>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</si>
  <si>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</si>
  <si>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</si>
  <si>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</si>
  <si>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</si>
  <si>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</si>
  <si>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</si>
  <si>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</si>
  <si>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</si>
  <si>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</si>
  <si>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</si>
  <si>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</si>
  <si>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</si>
  <si>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</si>
  <si>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</si>
  <si>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</si>
  <si>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</si>
  <si>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</si>
  <si>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</si>
  <si>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</si>
  <si>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</si>
  <si>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</si>
  <si>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</si>
  <si>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</si>
  <si>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</si>
  <si>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</si>
  <si>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</si>
  <si>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</si>
  <si>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</si>
  <si>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</si>
  <si>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</si>
  <si>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</si>
  <si>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</si>
  <si>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</si>
  <si>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</si>
  <si>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</si>
  <si>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</si>
  <si>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</si>
  <si>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</si>
  <si>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</si>
  <si>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</si>
  <si>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</si>
  <si>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</si>
  <si>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</si>
  <si>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</si>
  <si>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</si>
  <si>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</si>
  <si>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</si>
  <si>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</si>
  <si>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</si>
  <si>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</si>
  <si>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</si>
  <si>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</si>
  <si>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</si>
  <si>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</si>
  <si>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</si>
  <si>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</si>
  <si>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</si>
  <si>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</si>
  <si>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</si>
  <si>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</si>
  <si>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</si>
  <si>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</si>
  <si>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</si>
  <si>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</si>
  <si>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</si>
  <si>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</si>
  <si>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</si>
  <si>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</si>
  <si>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</si>
  <si>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</si>
  <si>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</si>
  <si>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</si>
  <si>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</si>
  <si>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</si>
  <si>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</si>
  <si>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</si>
  <si>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</si>
  <si>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</si>
  <si>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</si>
  <si>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</si>
  <si>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</si>
  <si>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</si>
  <si>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</si>
  <si>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</si>
  <si>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</si>
  <si>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</si>
  <si>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</si>
  <si>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</si>
  <si>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</si>
  <si>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</si>
  <si>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</si>
  <si>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</si>
  <si>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</si>
  <si>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</si>
  <si>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</si>
  <si>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</si>
  <si>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</si>
  <si>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</si>
  <si>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</si>
  <si>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</si>
  <si>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</si>
  <si>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</si>
  <si>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</si>
  <si>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</si>
  <si>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</si>
  <si>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</si>
  <si>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</si>
  <si>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</si>
  <si>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</si>
  <si>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</si>
  <si>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</si>
  <si>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</si>
  <si>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</si>
  <si>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</si>
  <si>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</si>
  <si>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</si>
  <si>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</si>
  <si>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</si>
  <si>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</si>
  <si>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</si>
  <si>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</si>
  <si>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</si>
  <si>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</si>
  <si>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</si>
  <si>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</si>
  <si>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</si>
  <si>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</si>
  <si>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</si>
  <si>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</si>
  <si>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</si>
  <si>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</si>
  <si>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</si>
  <si>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</si>
  <si>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</si>
  <si>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</si>
  <si>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</si>
  <si>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</si>
  <si>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</si>
  <si>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</si>
  <si>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</si>
  <si>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</si>
  <si>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</si>
  <si>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</si>
  <si>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</si>
  <si>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</si>
  <si>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</si>
  <si>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</si>
  <si>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</si>
  <si>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</si>
  <si>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</si>
  <si>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</si>
  <si>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</si>
  <si>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</si>
  <si>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</si>
  <si>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</si>
  <si>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</si>
  <si>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</si>
  <si>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</si>
  <si>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</si>
  <si>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</si>
  <si>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</si>
  <si>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</si>
  <si>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</si>
  <si>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</si>
  <si>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</si>
  <si>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</si>
  <si>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</si>
  <si>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</si>
  <si>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</si>
  <si>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</si>
  <si>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</si>
  <si>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</si>
  <si>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</si>
  <si>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</si>
  <si>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</si>
  <si>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</si>
  <si>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</si>
  <si>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</si>
  <si>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</si>
  <si>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</si>
  <si>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</si>
  <si>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</si>
  <si>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</si>
  <si>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</si>
  <si>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</si>
  <si>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</si>
  <si>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</si>
  <si>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</si>
  <si>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</si>
  <si>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</si>
  <si>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</si>
  <si>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</si>
  <si>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</si>
  <si>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</si>
  <si>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</si>
  <si>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</si>
  <si>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</si>
  <si>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</si>
  <si>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</si>
  <si>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</si>
  <si>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</si>
  <si>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</si>
  <si>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</si>
  <si>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</si>
  <si>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</si>
  <si>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</si>
  <si>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</si>
  <si>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</si>
  <si>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</si>
  <si>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</si>
  <si>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</si>
  <si>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</si>
  <si>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</si>
  <si>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</si>
  <si>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</si>
  <si>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</si>
  <si>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</si>
  <si>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</si>
  <si>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</si>
  <si>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</si>
  <si>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</si>
  <si>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</si>
  <si>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</si>
  <si>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</si>
  <si>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</si>
  <si>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</si>
  <si>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</si>
  <si>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</si>
  <si>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</si>
  <si>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</si>
  <si>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</si>
  <si>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</si>
  <si>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</si>
  <si>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</si>
  <si>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</si>
  <si>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</si>
  <si>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</si>
  <si>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</si>
  <si>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</si>
  <si>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</si>
  <si>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</si>
  <si>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</si>
  <si>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</si>
  <si>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</si>
  <si>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</si>
  <si>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</si>
  <si>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</si>
  <si>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</si>
  <si>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</si>
  <si>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</si>
  <si>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</si>
  <si>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</si>
  <si>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</si>
  <si>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</si>
  <si>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</si>
  <si>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</si>
  <si>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</si>
  <si>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</si>
  <si>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</si>
  <si>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</si>
  <si>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</si>
  <si>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</si>
  <si>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</si>
  <si>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</si>
  <si>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</si>
  <si>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</si>
  <si>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</si>
  <si>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</si>
  <si>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</si>
  <si>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</si>
  <si>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</si>
  <si>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</si>
  <si>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</si>
  <si>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</si>
  <si>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</si>
  <si>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</si>
  <si>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</si>
  <si>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</si>
  <si>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</si>
  <si>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</si>
  <si>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</si>
  <si>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</si>
  <si>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</si>
  <si>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</si>
  <si>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</si>
  <si>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</si>
  <si>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</si>
  <si>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</si>
  <si>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</si>
  <si>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</si>
  <si>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</si>
  <si>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</si>
  <si>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</si>
  <si>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</si>
  <si>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</si>
  <si>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</si>
  <si>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</si>
  <si>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</si>
  <si>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</si>
  <si>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</si>
  <si>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</si>
  <si>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</si>
  <si>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</si>
  <si>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</si>
  <si>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</si>
  <si>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</si>
  <si>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</si>
  <si>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</si>
  <si>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</si>
  <si>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</si>
  <si>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</si>
  <si>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</si>
  <si>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</si>
  <si>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</si>
  <si>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</si>
  <si>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</si>
  <si>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</si>
  <si>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</si>
  <si>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</si>
  <si>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</si>
  <si>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</si>
  <si>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</si>
  <si>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</si>
  <si>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</si>
  <si>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</si>
  <si>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</si>
  <si>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</si>
  <si>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</si>
  <si>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</si>
  <si>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</si>
  <si>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</si>
  <si>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</si>
  <si>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</si>
  <si>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</si>
  <si>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</si>
  <si>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</si>
  <si>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</si>
  <si>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</si>
  <si>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</si>
  <si>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</si>
  <si>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</si>
  <si>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</si>
  <si>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</si>
  <si>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</si>
  <si>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</si>
  <si>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</si>
  <si>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</si>
  <si>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</si>
  <si>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</si>
  <si>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</si>
  <si>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</si>
  <si>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</si>
  <si>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</si>
  <si>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</si>
  <si>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</si>
  <si>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</si>
  <si>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</si>
  <si>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</si>
  <si>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</si>
  <si>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</si>
  <si>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</si>
  <si>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</si>
  <si>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</si>
  <si>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</si>
  <si>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</si>
  <si>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</si>
  <si>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</si>
  <si>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</si>
  <si>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</si>
  <si>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</si>
  <si>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</si>
  <si>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</si>
  <si>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</si>
  <si>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</si>
  <si>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</si>
  <si>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</si>
  <si>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</si>
  <si>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</si>
  <si>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</si>
  <si>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</si>
  <si>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</si>
  <si>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</si>
  <si>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</si>
  <si>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</si>
  <si>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</si>
  <si>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</si>
  <si>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</si>
  <si>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</si>
  <si>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</si>
  <si>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</si>
  <si>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</si>
  <si>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</si>
  <si>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</si>
  <si>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</si>
  <si>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</si>
  <si>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</si>
  <si>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</si>
  <si>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</si>
  <si>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</si>
  <si>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</si>
  <si>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</si>
  <si>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</si>
  <si>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</si>
  <si>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</si>
  <si>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</si>
  <si>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</si>
  <si>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</si>
  <si>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</si>
  <si>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</si>
  <si>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</si>
  <si>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</si>
  <si>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</si>
  <si>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</si>
  <si>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</si>
  <si>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</si>
  <si>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</si>
  <si>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</si>
  <si>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</si>
  <si>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</si>
  <si>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</si>
  <si>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</si>
  <si>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</si>
  <si>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</si>
  <si>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</si>
  <si>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</si>
  <si>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</si>
  <si>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</si>
  <si>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</si>
  <si>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</si>
  <si>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</si>
  <si>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</si>
  <si>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</si>
  <si>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</si>
  <si>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</si>
  <si>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</si>
  <si>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</si>
  <si>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</si>
  <si>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</si>
  <si>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</si>
  <si>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</si>
  <si>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</si>
  <si>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</si>
  <si>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</si>
  <si>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</si>
  <si>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</si>
  <si>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</si>
  <si>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</si>
  <si>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</si>
  <si>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</si>
  <si>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</si>
  <si>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</si>
  <si>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</si>
  <si>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</si>
  <si>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</si>
  <si>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</si>
  <si>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</si>
  <si>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</si>
  <si>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</si>
  <si>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</si>
  <si>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</si>
  <si>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</si>
  <si>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</si>
  <si>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</si>
  <si>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</si>
  <si>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</si>
  <si>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</si>
  <si>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</si>
  <si>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</si>
  <si>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</si>
  <si>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</si>
  <si>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</si>
  <si>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</si>
  <si>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</si>
  <si>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</si>
  <si>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</si>
  <si>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</si>
  <si>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</si>
  <si>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</si>
  <si>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</si>
  <si>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</si>
  <si>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</si>
  <si>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</si>
  <si>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</si>
  <si>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</si>
  <si>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</si>
  <si>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</si>
  <si>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</si>
  <si>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</si>
  <si>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</si>
  <si>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</si>
  <si>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</si>
  <si>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</si>
  <si>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</si>
  <si>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</si>
  <si>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</si>
  <si>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</si>
  <si>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</si>
  <si>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</si>
  <si>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</si>
  <si>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</si>
  <si>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</si>
  <si>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</si>
  <si>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</si>
  <si>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</si>
  <si>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</si>
  <si>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</si>
  <si>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</si>
  <si>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</si>
  <si>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</si>
  <si>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</si>
  <si>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</si>
  <si>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</si>
  <si>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</si>
  <si>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</si>
  <si>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</si>
  <si>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</si>
  <si>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</si>
  <si>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</si>
  <si>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</si>
  <si>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</si>
  <si>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</si>
  <si>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</si>
  <si>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</si>
  <si>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</si>
  <si>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</si>
  <si>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</si>
  <si>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</si>
  <si>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</si>
  <si>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</si>
  <si>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</si>
  <si>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</si>
  <si>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</si>
  <si>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</si>
  <si>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</si>
  <si>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</si>
  <si>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</si>
  <si>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</si>
  <si>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</si>
  <si>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</si>
  <si>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</si>
  <si>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</si>
  <si>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</si>
  <si>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</si>
  <si>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</si>
  <si>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</si>
  <si>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</si>
  <si>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</si>
  <si>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</si>
  <si>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</si>
  <si>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</si>
  <si>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</si>
  <si>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</si>
  <si>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</si>
  <si>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</si>
  <si>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</si>
  <si>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</si>
  <si>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</si>
  <si>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</si>
  <si>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</si>
  <si>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</si>
  <si>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</si>
  <si>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</si>
  <si>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</si>
  <si>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</si>
  <si>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</si>
  <si>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</si>
  <si>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</si>
  <si>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</si>
  <si>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</si>
  <si>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</si>
  <si>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</si>
  <si>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</si>
  <si>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</si>
  <si>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</si>
  <si>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</si>
  <si>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</si>
  <si>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</si>
  <si>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</si>
  <si>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</si>
  <si>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</si>
  <si>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</si>
  <si>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</si>
  <si>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</si>
  <si>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</si>
  <si>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</si>
  <si>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</si>
  <si>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</si>
  <si>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</si>
  <si>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</si>
  <si>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</si>
  <si>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</si>
  <si>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</si>
  <si>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</si>
  <si>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</si>
  <si>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</si>
  <si>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</si>
  <si>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</si>
  <si>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</si>
  <si>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</si>
  <si>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</si>
  <si>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</si>
  <si>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</si>
  <si>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</si>
  <si>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</si>
  <si>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</si>
  <si>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</si>
  <si>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</si>
  <si>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</si>
  <si>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</si>
  <si>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</si>
  <si>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</si>
  <si>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</si>
  <si>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</si>
  <si>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</si>
  <si>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</si>
  <si>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</si>
  <si>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</si>
  <si>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</si>
  <si>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</si>
  <si>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</si>
  <si>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</si>
  <si>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</si>
  <si>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</si>
  <si>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</si>
  <si>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</si>
  <si>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</si>
  <si>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</si>
  <si>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</si>
  <si>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</si>
  <si>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</si>
  <si>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</si>
  <si>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</si>
  <si>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</si>
  <si>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</si>
  <si>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</si>
  <si>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</si>
  <si>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</si>
  <si>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</si>
  <si>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</si>
  <si>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</si>
  <si>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</si>
  <si>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</si>
  <si>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</si>
  <si>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</si>
  <si>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</si>
  <si>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</si>
  <si>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</si>
  <si>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</si>
  <si>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</si>
  <si>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</si>
  <si>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</si>
  <si>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</si>
  <si>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</si>
  <si>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</si>
  <si>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</si>
  <si>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</si>
  <si>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</si>
  <si>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</si>
  <si>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</si>
  <si>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</si>
  <si>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</si>
  <si>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</si>
  <si>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</si>
  <si>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</si>
  <si>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</si>
  <si>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</si>
  <si>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</si>
  <si>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</si>
  <si>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</si>
  <si>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</si>
  <si>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</si>
  <si>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</si>
  <si>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</si>
  <si>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</si>
  <si>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</si>
  <si>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</si>
  <si>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</si>
  <si>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</si>
  <si>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</si>
  <si>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</si>
  <si>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</si>
  <si>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</si>
  <si>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</si>
  <si>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</si>
  <si>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</si>
  <si>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</si>
  <si>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</si>
  <si>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</si>
  <si>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</si>
  <si>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</si>
  <si>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</si>
  <si>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</si>
  <si>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</si>
  <si>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</si>
  <si>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</si>
  <si>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</si>
  <si>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</si>
  <si>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</si>
  <si>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</si>
  <si>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</si>
  <si>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</si>
  <si>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</si>
  <si>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</si>
  <si>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</si>
  <si>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</si>
  <si>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</si>
  <si>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</si>
  <si>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</si>
  <si>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</si>
  <si>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</si>
  <si>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</si>
  <si>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</si>
  <si>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</si>
  <si>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</si>
  <si>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</si>
  <si>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</si>
  <si>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</si>
  <si>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</si>
  <si>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</si>
  <si>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</si>
  <si>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</si>
  <si>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</si>
  <si>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</si>
  <si>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</si>
  <si>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</si>
  <si>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</si>
  <si>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</si>
  <si>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</si>
  <si>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</si>
  <si>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</si>
  <si>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</si>
  <si>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</si>
  <si>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</si>
  <si>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</si>
  <si>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</si>
  <si>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</si>
  <si>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</si>
  <si>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</si>
  <si>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</si>
  <si>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</si>
  <si>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</si>
  <si>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</si>
  <si>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</si>
  <si>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</si>
  <si>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</si>
  <si>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</si>
  <si>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</si>
  <si>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</si>
  <si>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</si>
  <si>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</si>
  <si>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</si>
  <si>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</si>
  <si>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</si>
  <si>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</si>
  <si>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</si>
  <si>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</si>
  <si>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</si>
  <si>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</si>
  <si>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</si>
  <si>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</si>
  <si>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</si>
  <si>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</si>
  <si>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</si>
  <si>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</si>
  <si>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</si>
  <si>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</si>
  <si>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</si>
  <si>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</si>
  <si>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</si>
  <si>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</si>
  <si>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</si>
  <si>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</si>
  <si>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</si>
  <si>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</si>
  <si>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</si>
  <si>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</si>
  <si>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</si>
  <si>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</si>
  <si>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</si>
  <si>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</si>
  <si>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</si>
  <si>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</si>
  <si>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</si>
  <si>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</si>
  <si>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</si>
  <si>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</si>
  <si>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</si>
  <si>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</si>
  <si>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</si>
  <si>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</si>
  <si>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</si>
  <si>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</si>
  <si>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</si>
  <si>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</si>
  <si>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</si>
  <si>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</si>
  <si>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</si>
  <si>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</si>
  <si>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</si>
  <si>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</si>
  <si>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</si>
  <si>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</si>
  <si>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</si>
  <si>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</si>
  <si>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</si>
  <si>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</si>
  <si>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</si>
  <si>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</si>
  <si>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</si>
  <si>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</si>
  <si>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</si>
  <si>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</si>
  <si>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</si>
  <si>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</si>
  <si>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</si>
  <si>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</si>
  <si>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</si>
  <si>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</si>
  <si>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</si>
  <si>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</si>
  <si>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</si>
  <si>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</si>
  <si>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</si>
  <si>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</si>
  <si>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</si>
  <si>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</si>
  <si>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</si>
  <si>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</si>
  <si>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</si>
  <si>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</si>
  <si>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</si>
  <si>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</si>
  <si>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</si>
  <si>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</si>
  <si>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</si>
  <si>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</si>
  <si>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</si>
  <si>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</si>
  <si>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</si>
  <si>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</si>
  <si>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</si>
  <si>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</si>
  <si>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</si>
  <si>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</si>
  <si>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</si>
  <si>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</si>
  <si>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</si>
  <si>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</si>
  <si>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</si>
  <si>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</si>
  <si>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</si>
  <si>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</si>
  <si>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</si>
  <si>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</si>
  <si>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</si>
  <si>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</si>
  <si>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</si>
  <si>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</si>
  <si>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</si>
  <si>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</si>
  <si>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</si>
  <si>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</si>
  <si>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</si>
  <si>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</si>
  <si>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</si>
  <si>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</si>
  <si>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</si>
  <si>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</si>
  <si>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</si>
  <si>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</si>
  <si>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</si>
  <si>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</si>
  <si>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</si>
  <si>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</si>
  <si>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</si>
  <si>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</si>
  <si>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</si>
  <si>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</si>
  <si>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</si>
  <si>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</si>
  <si>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</si>
  <si>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</si>
  <si>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</si>
  <si>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</si>
  <si>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</si>
  <si>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</si>
  <si>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</si>
  <si>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</si>
  <si>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</si>
  <si>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</si>
  <si>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</si>
  <si>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</si>
  <si>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</si>
  <si>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</si>
  <si>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</si>
  <si>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</si>
  <si>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</si>
  <si>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</si>
  <si>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</si>
  <si>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</si>
  <si>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</si>
  <si>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</si>
  <si>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</si>
  <si>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</si>
  <si>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</si>
  <si>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</si>
  <si>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</si>
  <si>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</si>
  <si>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</si>
  <si>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</si>
  <si>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</si>
  <si>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</si>
  <si>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</si>
  <si>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</si>
  <si>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</si>
  <si>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</si>
  <si>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</si>
  <si>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</si>
  <si>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</si>
  <si>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</si>
  <si>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</si>
  <si>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</si>
  <si>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</si>
  <si>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</si>
  <si>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</si>
  <si>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</si>
  <si>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</si>
  <si>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</si>
  <si>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</si>
  <si>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</si>
  <si>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</si>
  <si>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</si>
  <si>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</si>
  <si>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</si>
  <si>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</si>
  <si>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</si>
  <si>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</si>
  <si>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</si>
  <si>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</si>
  <si>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</si>
  <si>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</si>
  <si>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</si>
  <si>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</si>
  <si>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</si>
  <si>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</si>
  <si>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</si>
  <si>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</si>
  <si>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</si>
  <si>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</si>
  <si>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</si>
  <si>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</si>
  <si>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</si>
  <si>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</si>
  <si>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</si>
  <si>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</si>
  <si>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</si>
  <si>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</si>
  <si>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</si>
  <si>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</si>
  <si>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</si>
  <si>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</si>
  <si>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</si>
  <si>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</si>
  <si>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</si>
  <si>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</si>
  <si>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</si>
  <si>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</si>
  <si>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</si>
  <si>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</si>
  <si>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</si>
  <si>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</si>
  <si>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</si>
  <si>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</si>
  <si>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</si>
  <si>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</si>
  <si>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</si>
  <si>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</si>
  <si>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</si>
  <si>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</si>
  <si>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</si>
  <si>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</si>
  <si>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</si>
  <si>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</si>
  <si>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</si>
  <si>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</si>
  <si>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</si>
  <si>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</si>
  <si>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</si>
  <si>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</si>
  <si>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</si>
  <si>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</si>
  <si>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</si>
  <si>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</si>
  <si>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</si>
  <si>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</si>
  <si>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</si>
  <si>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</si>
  <si>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</si>
  <si>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</si>
  <si>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</si>
  <si>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</si>
  <si>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</si>
  <si>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</si>
  <si>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</si>
  <si>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</si>
  <si>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</si>
  <si>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</si>
  <si>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</si>
  <si>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</si>
  <si>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</si>
  <si>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</si>
  <si>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</si>
  <si>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</si>
  <si>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</si>
  <si>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</si>
  <si>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</si>
  <si>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</si>
  <si>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</si>
  <si>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</si>
  <si>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</si>
  <si>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</si>
  <si>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</si>
  <si>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</si>
  <si>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</si>
  <si>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</si>
  <si>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</si>
  <si>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</si>
  <si>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</si>
  <si>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</si>
  <si>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</si>
  <si>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</si>
  <si>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</si>
  <si>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</si>
  <si>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</si>
  <si>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</si>
  <si>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</si>
  <si>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</si>
  <si>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</si>
  <si>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</si>
  <si>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</si>
  <si>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</si>
  <si>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</si>
  <si>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</si>
  <si>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</si>
  <si>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</si>
  <si>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</si>
  <si>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</si>
  <si>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</si>
  <si>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</si>
  <si>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</si>
  <si>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</si>
  <si>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</si>
  <si>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</si>
  <si>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</si>
  <si>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</si>
  <si>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</si>
  <si>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</si>
  <si>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</si>
  <si>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</si>
  <si>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</si>
  <si>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</si>
  <si>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</si>
  <si>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</si>
  <si>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</si>
  <si>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</si>
  <si>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</si>
  <si>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</si>
  <si>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</si>
  <si>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</si>
  <si>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</si>
  <si>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</si>
  <si>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</si>
  <si>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</si>
  <si>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</si>
  <si>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</si>
  <si>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</si>
  <si>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</si>
  <si>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</si>
  <si>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</si>
  <si>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</si>
  <si>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</si>
  <si>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</si>
  <si>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</si>
  <si>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</si>
  <si>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</si>
  <si>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</si>
  <si>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</si>
  <si>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</si>
  <si>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</si>
  <si>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</si>
  <si>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</si>
  <si>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</si>
  <si>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</si>
  <si>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</si>
  <si>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</si>
  <si>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</si>
  <si>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</si>
  <si>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</si>
  <si>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</si>
  <si>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</si>
  <si>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</si>
  <si>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</si>
  <si>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</si>
  <si>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</si>
  <si>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</si>
  <si>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</si>
  <si>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</si>
  <si>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</si>
  <si>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</si>
  <si>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</si>
  <si>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</si>
  <si>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</si>
  <si>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</si>
  <si>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</si>
  <si>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</si>
  <si>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</si>
  <si>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</si>
  <si>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</si>
  <si>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</si>
  <si>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</si>
  <si>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</si>
  <si>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</si>
  <si>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</si>
  <si>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</si>
  <si>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</si>
  <si>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</si>
  <si>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</si>
  <si>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</si>
  <si>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</si>
  <si>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</si>
  <si>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</si>
  <si>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</si>
  <si>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</si>
  <si>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</si>
  <si>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</si>
  <si>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</si>
  <si>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</si>
  <si>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</si>
  <si>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</si>
  <si>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</si>
  <si>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</si>
  <si>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</si>
  <si>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</si>
  <si>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</si>
  <si>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</si>
  <si>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</si>
  <si>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</si>
  <si>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</si>
  <si>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</si>
  <si>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</si>
  <si>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</si>
  <si>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</si>
  <si>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</si>
  <si>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</si>
  <si>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</si>
  <si>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</si>
  <si>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</si>
  <si>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</si>
  <si>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</si>
  <si>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</si>
  <si>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</si>
  <si>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</si>
  <si>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</si>
  <si>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</si>
  <si>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</si>
  <si>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</si>
  <si>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</si>
  <si>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</si>
  <si>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</si>
  <si>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</si>
  <si>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</si>
  <si>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</si>
  <si>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</si>
  <si>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</si>
  <si>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</si>
  <si>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</si>
  <si>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</si>
  <si>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</si>
  <si>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</si>
  <si>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</si>
  <si>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</si>
  <si>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</si>
  <si>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</si>
  <si>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</si>
  <si>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</si>
  <si>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</si>
  <si>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</si>
  <si>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</si>
  <si>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</si>
  <si>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</si>
  <si>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</si>
  <si>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</si>
  <si>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</si>
  <si>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</si>
  <si>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</si>
  <si>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</si>
  <si>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</si>
  <si>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</si>
  <si>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</si>
  <si>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</si>
  <si>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</si>
  <si>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</si>
  <si>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</si>
  <si>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</si>
  <si>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</si>
  <si>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</si>
  <si>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</si>
  <si>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</si>
  <si>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</si>
  <si>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</si>
  <si>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</si>
  <si>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</si>
  <si>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</si>
  <si>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</si>
  <si>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</si>
  <si>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</si>
  <si>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</si>
  <si>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</si>
  <si>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</si>
  <si>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</si>
  <si>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</si>
  <si>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</si>
  <si>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</si>
  <si>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</si>
  <si>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</si>
  <si>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</si>
  <si>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</si>
  <si>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</si>
  <si>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</si>
  <si>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</si>
  <si>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</si>
  <si>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</si>
  <si>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</si>
  <si>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</si>
  <si>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</si>
  <si>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</si>
  <si>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</si>
  <si>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</si>
  <si>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</si>
  <si>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</si>
  <si>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</si>
  <si>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</si>
  <si>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</si>
  <si>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</si>
  <si>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</si>
  <si>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</si>
  <si>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</si>
  <si>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</si>
  <si>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</si>
  <si>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</si>
  <si>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</si>
  <si>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</si>
  <si>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</si>
  <si>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</si>
  <si>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</si>
  <si>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</si>
  <si>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</si>
  <si>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</si>
  <si>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</si>
  <si>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</si>
  <si>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</si>
  <si>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</si>
  <si>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</si>
  <si>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</si>
  <si>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</si>
  <si>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</si>
  <si>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</si>
  <si>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</si>
  <si>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</si>
  <si>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</si>
  <si>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</si>
  <si>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</si>
  <si>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</si>
  <si>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</si>
  <si>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</si>
  <si>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</si>
  <si>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</si>
  <si>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</si>
  <si>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</si>
  <si>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</si>
  <si>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</si>
  <si>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</si>
  <si>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</si>
  <si>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</si>
  <si>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</si>
  <si>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</si>
  <si>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</si>
  <si>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</si>
  <si>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</si>
  <si>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</si>
  <si>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</si>
  <si>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</si>
  <si>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</si>
  <si>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</si>
  <si>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</si>
  <si>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</si>
  <si>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</si>
  <si>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</si>
  <si>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</si>
  <si>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</si>
  <si>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</si>
  <si>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</si>
  <si>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</si>
  <si>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</si>
  <si>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</si>
  <si>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</si>
  <si>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</si>
  <si>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</si>
  <si>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</si>
  <si>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</si>
  <si>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</si>
  <si>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</si>
  <si>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</si>
  <si>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</si>
  <si>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</si>
  <si>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</si>
  <si>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</si>
  <si>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</si>
  <si>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</si>
  <si>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</si>
  <si>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</si>
  <si>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</si>
  <si>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</si>
  <si>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</si>
  <si>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</si>
  <si>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</si>
  <si>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</si>
  <si>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</si>
  <si>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</si>
  <si>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</si>
  <si>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</si>
  <si>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</si>
  <si>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</si>
  <si>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</si>
  <si>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</si>
  <si>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</si>
  <si>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</si>
  <si>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</si>
  <si>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</si>
  <si>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</si>
  <si>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</si>
  <si>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</si>
  <si>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</si>
  <si>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</si>
  <si>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</si>
  <si>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</si>
  <si>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</si>
  <si>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</si>
  <si>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</si>
  <si>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</si>
  <si>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</si>
  <si>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</si>
  <si>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</si>
  <si>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</si>
  <si>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</si>
  <si>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</si>
  <si>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</si>
  <si>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</si>
  <si>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</si>
  <si>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</si>
  <si>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</si>
  <si>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</si>
  <si>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</si>
  <si>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</si>
  <si>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</si>
  <si>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</si>
  <si>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</si>
  <si>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</si>
  <si>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</si>
  <si>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</si>
  <si>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</si>
  <si>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</si>
  <si>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</si>
  <si>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</si>
  <si>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</si>
  <si>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</si>
  <si>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</si>
  <si>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</si>
  <si>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</si>
  <si>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</si>
  <si>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</si>
  <si>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</si>
  <si>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</si>
  <si>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</si>
  <si>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</si>
  <si>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</si>
  <si>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</si>
  <si>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</si>
  <si>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</si>
  <si>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</si>
  <si>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</si>
  <si>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</si>
  <si>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</si>
  <si>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</si>
  <si>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</si>
  <si>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</si>
  <si>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</si>
  <si>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</si>
  <si>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</si>
  <si>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</si>
  <si>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</si>
  <si>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</si>
  <si>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</si>
  <si>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</si>
  <si>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</si>
  <si>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</si>
  <si>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</si>
  <si>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</si>
  <si>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</si>
  <si>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</si>
  <si>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</si>
  <si>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</si>
  <si>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</si>
  <si>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</si>
  <si>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</si>
  <si>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</si>
  <si>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</si>
  <si>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</si>
  <si>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</si>
  <si>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</si>
  <si>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</si>
  <si>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</si>
  <si>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</si>
  <si>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</si>
  <si>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</si>
  <si>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</si>
  <si>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</si>
  <si>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</si>
  <si>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</si>
  <si>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</si>
  <si>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</si>
  <si>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</si>
  <si>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</si>
  <si>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</si>
  <si>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</si>
  <si>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</si>
  <si>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</si>
  <si>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</si>
  <si>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</si>
  <si>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</si>
  <si>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</si>
  <si>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</si>
  <si>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</si>
  <si>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</si>
  <si>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</si>
  <si>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</si>
  <si>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</si>
  <si>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</si>
  <si>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</si>
  <si>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</si>
  <si>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</si>
  <si>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</si>
  <si>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</si>
  <si>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</si>
  <si>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</si>
  <si>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</si>
  <si>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</si>
  <si>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</si>
  <si>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</si>
  <si>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</si>
  <si>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</si>
  <si>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</si>
  <si>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</si>
  <si>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</si>
  <si>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</si>
  <si>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</si>
  <si>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</si>
  <si>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</si>
  <si>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</si>
  <si>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</si>
  <si>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</si>
  <si>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</si>
  <si>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</si>
  <si>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</si>
  <si>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</si>
  <si>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</si>
  <si>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</si>
  <si>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</si>
  <si>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</si>
  <si>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</si>
  <si>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</si>
  <si>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</si>
  <si>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</si>
  <si>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</si>
  <si>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</si>
  <si>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</si>
  <si>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</si>
  <si>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</si>
  <si>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</si>
  <si>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</si>
  <si>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</si>
  <si>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</si>
  <si>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</si>
  <si>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</si>
  <si>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</si>
  <si>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</si>
  <si>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</si>
  <si>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</si>
  <si>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</si>
  <si>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</si>
  <si>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</si>
  <si>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</si>
  <si>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</si>
  <si>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</si>
  <si>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</si>
  <si>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</si>
  <si>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</si>
  <si>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</si>
  <si>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</si>
  <si>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</si>
  <si>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</si>
  <si>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</si>
  <si>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</si>
  <si>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</si>
  <si>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</si>
  <si>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</si>
  <si>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</si>
  <si>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</si>
  <si>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</si>
  <si>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</si>
  <si>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</si>
  <si>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</si>
  <si>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</si>
  <si>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</si>
  <si>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</si>
  <si>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</si>
  <si>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</si>
  <si>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</si>
  <si>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</si>
  <si>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</si>
  <si>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</si>
  <si>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</si>
  <si>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</si>
  <si>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</si>
  <si>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</si>
  <si>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</si>
  <si>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</si>
  <si>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</si>
  <si>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</si>
  <si>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</si>
  <si>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</si>
  <si>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</si>
  <si>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</si>
  <si>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</si>
  <si>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</si>
  <si>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</si>
  <si>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</si>
  <si>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</si>
  <si>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</si>
  <si>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</si>
  <si>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</si>
  <si>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</si>
  <si>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</si>
  <si>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</si>
  <si>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</si>
  <si>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</si>
  <si>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</si>
  <si>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</si>
  <si>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</si>
  <si>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</si>
  <si>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</si>
  <si>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</si>
  <si>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</si>
  <si>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</si>
  <si>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</si>
  <si>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</si>
  <si>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</si>
  <si>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</si>
  <si>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</si>
  <si>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</si>
  <si>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</si>
  <si>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</si>
  <si>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</si>
  <si>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</si>
  <si>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</si>
  <si>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</si>
  <si>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</si>
  <si>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</si>
  <si>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</si>
  <si>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</si>
  <si>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</si>
  <si>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</si>
  <si>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</si>
  <si>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</si>
  <si>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</si>
  <si>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</si>
  <si>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</si>
  <si>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</si>
  <si>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</si>
  <si>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</si>
  <si>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</si>
  <si>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</si>
  <si>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</si>
  <si>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</si>
  <si>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</si>
  <si>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</si>
  <si>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</si>
  <si>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</si>
  <si>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</si>
  <si>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</si>
  <si>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</si>
  <si>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</si>
  <si>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</si>
  <si>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</si>
  <si>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</si>
  <si>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</si>
  <si>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</si>
  <si>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</si>
  <si>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</si>
  <si>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</si>
  <si>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</si>
  <si>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</si>
  <si>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</si>
  <si>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</si>
  <si>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</si>
  <si>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</si>
  <si>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</si>
  <si>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</si>
  <si>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</si>
  <si>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</si>
  <si>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</si>
  <si>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</si>
  <si>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</si>
  <si>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</si>
  <si>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</si>
  <si>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</si>
  <si>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</si>
  <si>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</si>
  <si>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</si>
  <si>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</si>
  <si>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</si>
  <si>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</si>
  <si>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</si>
  <si>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</si>
  <si>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</si>
  <si>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</si>
  <si>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</si>
  <si>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</si>
  <si>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</si>
  <si>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</si>
  <si>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</si>
  <si>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</si>
  <si>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</si>
  <si>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</si>
  <si>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</si>
  <si>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</si>
  <si>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</si>
  <si>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</si>
  <si>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</si>
  <si>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</si>
  <si>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</si>
  <si>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</si>
  <si>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</si>
  <si>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</si>
  <si>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</si>
  <si>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</si>
  <si>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</si>
  <si>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</si>
  <si>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</si>
  <si>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</si>
  <si>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</si>
  <si>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</si>
  <si>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</si>
  <si>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</si>
  <si>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</si>
  <si>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</si>
  <si>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</si>
  <si>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</si>
  <si>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</si>
  <si>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</si>
  <si>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</si>
  <si>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</si>
  <si>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</si>
  <si>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</si>
  <si>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</si>
  <si>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</si>
  <si>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</si>
  <si>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</si>
  <si>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</si>
  <si>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</si>
  <si>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</si>
  <si>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</si>
  <si>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</si>
  <si>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</si>
  <si>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</si>
  <si>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</si>
  <si>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</si>
  <si>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</si>
  <si>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</si>
  <si>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</si>
  <si>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</si>
  <si>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</si>
  <si>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</si>
  <si>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</si>
  <si>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</si>
  <si>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</si>
  <si>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</si>
  <si>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</si>
  <si>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</si>
  <si>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</si>
  <si>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</si>
  <si>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</si>
  <si>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</si>
  <si>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</si>
  <si>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</si>
  <si>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</si>
  <si>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</si>
  <si>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</si>
  <si>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</si>
  <si>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</si>
  <si>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</si>
  <si>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</si>
  <si>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</si>
  <si>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</si>
  <si>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</si>
  <si>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</si>
  <si>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</si>
  <si>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</si>
  <si>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</si>
  <si>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</si>
  <si>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</si>
  <si>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</si>
  <si>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</si>
  <si>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</si>
  <si>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</si>
  <si>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</si>
  <si>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</si>
  <si>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</si>
  <si>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</si>
  <si>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</si>
  <si>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</si>
  <si>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</si>
  <si>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</si>
  <si>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</si>
  <si>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</si>
  <si>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</si>
  <si>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</si>
  <si>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</si>
  <si>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</si>
  <si>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</si>
  <si>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</si>
  <si>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</si>
  <si>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</si>
  <si>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</si>
  <si>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</si>
  <si>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</si>
  <si>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</si>
  <si>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</si>
  <si>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</si>
  <si>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</si>
  <si>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</si>
  <si>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</si>
  <si>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</si>
  <si>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</si>
  <si>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</si>
  <si>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</si>
  <si>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</si>
  <si>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</si>
  <si>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</si>
  <si>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</si>
  <si>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</si>
  <si>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</si>
  <si>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</si>
  <si>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</si>
  <si>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</si>
  <si>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</si>
  <si>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</si>
  <si>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</si>
  <si>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</si>
  <si>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</si>
  <si>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</si>
  <si>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</si>
  <si>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</si>
  <si>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</si>
  <si>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</si>
  <si>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</si>
  <si>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</si>
  <si>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</si>
  <si>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</si>
  <si>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</si>
  <si>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</si>
  <si>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</si>
  <si>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</si>
  <si>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</si>
  <si>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</si>
  <si>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</si>
  <si>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</si>
  <si>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</si>
  <si>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</si>
  <si>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</si>
  <si>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</si>
  <si>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</si>
  <si>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</si>
  <si>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</si>
  <si>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</si>
  <si>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</si>
  <si>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</si>
  <si>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</si>
  <si>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</si>
  <si>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</si>
  <si>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</si>
  <si>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</si>
  <si>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</si>
  <si>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</si>
  <si>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</si>
  <si>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</si>
  <si>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</si>
  <si>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</si>
  <si>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</si>
  <si>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</si>
  <si>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</si>
  <si>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</si>
  <si>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</si>
  <si>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</si>
  <si>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</si>
  <si>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</si>
  <si>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</si>
  <si>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</si>
  <si>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</si>
  <si>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</si>
  <si>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</si>
  <si>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</si>
  <si>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</si>
  <si>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</si>
  <si>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</si>
  <si>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</si>
  <si>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</si>
  <si>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</si>
  <si>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</si>
  <si>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</si>
  <si>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</si>
  <si>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</si>
  <si>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</si>
  <si>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</si>
  <si>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</si>
  <si>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</si>
  <si>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</si>
  <si>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</si>
  <si>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</si>
  <si>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</si>
  <si>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</si>
  <si>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</si>
  <si>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</si>
  <si>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</si>
  <si>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</si>
  <si>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</si>
  <si>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</si>
  <si>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</si>
  <si>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</si>
  <si>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</si>
  <si>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</si>
  <si>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</si>
  <si>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</si>
  <si>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</si>
  <si>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</si>
  <si>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</si>
  <si>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</si>
  <si>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</si>
  <si>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</si>
  <si>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</si>
  <si>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</si>
  <si>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</si>
  <si>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</si>
  <si>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</si>
  <si>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</si>
  <si>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</si>
  <si>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</si>
  <si>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</si>
  <si>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</si>
  <si>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</si>
  <si>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</si>
  <si>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</si>
  <si>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</si>
  <si>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</si>
  <si>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</si>
  <si>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</si>
  <si>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</si>
  <si>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</si>
  <si>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</si>
  <si>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</si>
  <si>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</si>
  <si>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</si>
  <si>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</si>
  <si>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</si>
  <si>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</si>
  <si>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</si>
  <si>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</si>
  <si>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</si>
  <si>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</si>
  <si>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</si>
  <si>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</si>
  <si>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</si>
  <si>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</si>
  <si>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</si>
  <si>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</si>
  <si>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</si>
  <si>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</si>
  <si>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</si>
  <si>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</si>
  <si>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</si>
  <si>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</si>
  <si>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</si>
  <si>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</si>
  <si>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</si>
  <si>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</si>
  <si>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</si>
  <si>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</si>
  <si>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</si>
  <si>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</si>
  <si>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</si>
  <si>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</si>
  <si>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</si>
  <si>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</si>
  <si>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</si>
  <si>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</si>
  <si>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</si>
  <si>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</si>
  <si>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</si>
  <si>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</si>
  <si>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</si>
  <si>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</si>
  <si>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</si>
  <si>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</si>
  <si>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</si>
  <si>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</si>
  <si>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</si>
  <si>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</si>
  <si>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</si>
  <si>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</si>
  <si>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</si>
  <si>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</si>
  <si>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</si>
  <si>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</si>
  <si>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</si>
  <si>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</si>
  <si>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</si>
  <si>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</si>
  <si>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</si>
  <si>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</si>
  <si>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</si>
  <si>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</si>
  <si>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</si>
  <si>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</si>
  <si>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</si>
  <si>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</si>
  <si>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</si>
  <si>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</si>
  <si>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</si>
  <si>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</si>
  <si>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</si>
  <si>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</si>
  <si>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</si>
  <si>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</si>
  <si>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</si>
  <si>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</si>
  <si>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</si>
  <si>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</si>
  <si>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</si>
  <si>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</si>
  <si>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</si>
  <si>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</si>
  <si>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</si>
  <si>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</si>
  <si>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</si>
  <si>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</si>
  <si>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</si>
  <si>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</si>
  <si>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</si>
  <si>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</si>
  <si>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</si>
  <si>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</si>
  <si>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</si>
  <si>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</si>
  <si>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</si>
  <si>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</si>
  <si>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</si>
  <si>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</si>
  <si>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</si>
  <si>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</si>
  <si>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</si>
  <si>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</si>
  <si>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</si>
  <si>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</si>
  <si>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</si>
  <si>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</si>
  <si>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</si>
  <si>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</si>
  <si>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</si>
  <si>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</si>
  <si>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</si>
  <si>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</si>
  <si>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</si>
  <si>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</si>
  <si>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</si>
  <si>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</si>
  <si>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</si>
  <si>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</si>
  <si>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</si>
  <si>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</si>
  <si>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</si>
  <si>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</si>
  <si>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</si>
  <si>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</si>
  <si>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</si>
  <si>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</si>
  <si>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</si>
  <si>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</si>
  <si>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</si>
  <si>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</si>
  <si>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</si>
  <si>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</si>
  <si>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</si>
  <si>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</si>
  <si>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</si>
  <si>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</si>
  <si>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</si>
  <si>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</si>
  <si>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</si>
  <si>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</si>
  <si>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</si>
  <si>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</si>
  <si>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</si>
  <si>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</si>
  <si>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</si>
  <si>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</si>
  <si>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</si>
  <si>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</si>
  <si>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</si>
  <si>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</si>
  <si>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</si>
  <si>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</si>
  <si>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</si>
  <si>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</si>
  <si>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</si>
  <si>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</si>
  <si>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</si>
  <si>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</si>
  <si>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</si>
  <si>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</si>
  <si>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</si>
  <si>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</si>
  <si>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</si>
  <si>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</si>
  <si>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</si>
  <si>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</si>
  <si>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</si>
  <si>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</si>
  <si>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</si>
  <si>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</si>
  <si>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</si>
  <si>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</si>
  <si>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</si>
  <si>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</si>
  <si>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</si>
  <si>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</si>
  <si>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</si>
  <si>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</si>
  <si>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</si>
  <si>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</si>
  <si>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</si>
  <si>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</si>
  <si>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</si>
  <si>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</si>
  <si>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</si>
  <si>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</si>
  <si>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</si>
  <si>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</si>
  <si>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</si>
  <si>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</si>
  <si>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</si>
  <si>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</si>
  <si>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</si>
  <si>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</si>
  <si>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</si>
  <si>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</si>
  <si>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</si>
  <si>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</si>
  <si>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</si>
  <si>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</si>
  <si>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</si>
  <si>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</si>
  <si>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</si>
  <si>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</si>
  <si>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</si>
  <si>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</si>
  <si>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</si>
  <si>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</si>
  <si>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</si>
  <si>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</si>
  <si>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</si>
  <si>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</si>
  <si>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</si>
  <si>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</si>
  <si>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</si>
  <si>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</si>
  <si>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</si>
  <si>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</si>
  <si>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</si>
  <si>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</si>
  <si>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</si>
  <si>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</si>
  <si>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</si>
  <si>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</si>
  <si>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</si>
  <si>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</si>
  <si>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</si>
  <si>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</si>
  <si>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</si>
  <si>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</si>
  <si>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</si>
  <si>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</si>
  <si>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</si>
  <si>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</si>
  <si>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</si>
  <si>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</si>
  <si>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</si>
  <si>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</si>
  <si>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</si>
  <si>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</si>
  <si>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</si>
  <si>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</si>
  <si>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</si>
  <si>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</si>
  <si>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</si>
  <si>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</si>
  <si>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</si>
  <si>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</si>
  <si>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</si>
  <si>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</si>
  <si>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</si>
  <si>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</si>
  <si>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</si>
  <si>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</si>
  <si>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</si>
  <si>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</si>
  <si>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</si>
  <si>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</si>
  <si>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</si>
  <si>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</si>
  <si>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</si>
  <si>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</si>
  <si>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</si>
  <si>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</si>
  <si>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</si>
  <si>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</si>
  <si>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</si>
  <si>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</si>
  <si>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</si>
  <si>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</si>
  <si>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</si>
  <si>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</si>
  <si>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</si>
  <si>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</si>
  <si>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</si>
  <si>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</si>
  <si>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</si>
  <si>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</si>
  <si>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</si>
  <si>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</si>
  <si>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</si>
  <si>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</si>
  <si>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</si>
  <si>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</si>
  <si>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</si>
  <si>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</si>
  <si>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</si>
  <si>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</si>
  <si>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</si>
  <si>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</si>
  <si>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</si>
  <si>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</si>
  <si>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</si>
  <si>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</si>
  <si>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</si>
  <si>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</si>
  <si>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</si>
  <si>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</si>
  <si>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</si>
  <si>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</si>
  <si>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</si>
  <si>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</si>
  <si>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</si>
  <si>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</si>
  <si>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</si>
  <si>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</si>
  <si>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</si>
  <si>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</si>
  <si>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</si>
  <si>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</si>
  <si>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</si>
  <si>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</si>
  <si>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</si>
  <si>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</si>
  <si>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</si>
  <si>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</si>
  <si>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</si>
  <si>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</si>
  <si>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</si>
  <si>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</si>
  <si>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</si>
  <si>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</si>
  <si>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</si>
  <si>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</si>
  <si>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</si>
  <si>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</si>
  <si>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</si>
  <si>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</si>
  <si>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</si>
  <si>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</si>
  <si>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</si>
  <si>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</si>
  <si>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</si>
  <si>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</si>
  <si>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</si>
  <si>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</si>
  <si>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</si>
  <si>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</si>
  <si>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</si>
  <si>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</si>
  <si>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</si>
  <si>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</si>
  <si>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</si>
  <si>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</si>
  <si>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</si>
  <si>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</si>
  <si>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</si>
  <si>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</si>
  <si>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</si>
  <si>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</si>
  <si>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</si>
  <si>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</si>
  <si>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</si>
  <si>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</si>
  <si>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</si>
  <si>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</si>
  <si>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</si>
  <si>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</si>
  <si>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</si>
  <si>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</si>
  <si>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</si>
  <si>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</si>
  <si>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</si>
  <si>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</si>
  <si>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</si>
  <si>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</si>
  <si>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</si>
  <si>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</si>
  <si>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</si>
  <si>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</si>
  <si>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</si>
  <si>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</si>
  <si>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</si>
  <si>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</si>
  <si>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</si>
  <si>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</si>
  <si>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</si>
  <si>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</si>
  <si>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</si>
  <si>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</si>
  <si>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</si>
  <si>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</si>
  <si>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</si>
  <si>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</si>
  <si>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</si>
  <si>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</si>
  <si>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</si>
  <si>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</si>
  <si>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</si>
  <si>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</si>
  <si>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</si>
  <si>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</si>
  <si>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</si>
  <si>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</si>
  <si>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</si>
  <si>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</si>
  <si>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</si>
  <si>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</si>
  <si>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</si>
  <si>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</si>
  <si>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</si>
  <si>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</si>
  <si>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</si>
  <si>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</si>
  <si>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</si>
  <si>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</si>
  <si>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</si>
  <si>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</si>
  <si>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</si>
  <si>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</si>
  <si>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</si>
  <si>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</si>
  <si>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</si>
  <si>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</si>
  <si>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</si>
  <si>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</si>
  <si>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</si>
  <si>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</si>
  <si>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</si>
  <si>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</si>
  <si>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</si>
  <si>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</si>
  <si>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</si>
  <si>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</si>
  <si>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</si>
  <si>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</si>
  <si>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</si>
  <si>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</si>
  <si>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</si>
  <si>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</si>
  <si>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</si>
  <si>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</si>
  <si>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</si>
  <si>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</si>
  <si>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</si>
  <si>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</si>
  <si>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</si>
  <si>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</si>
  <si>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</si>
  <si>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</si>
  <si>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</si>
  <si>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</si>
  <si>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</si>
  <si>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</si>
  <si>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</si>
  <si>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</si>
  <si>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</si>
  <si>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</si>
  <si>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</si>
  <si>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</si>
  <si>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</si>
  <si>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</si>
  <si>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</si>
  <si>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</si>
  <si>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</si>
  <si>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</si>
  <si>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</si>
  <si>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</si>
  <si>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</si>
  <si>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</si>
  <si>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</si>
  <si>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</si>
  <si>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</si>
  <si>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</si>
  <si>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</si>
  <si>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</si>
  <si>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</si>
  <si>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</si>
  <si>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</si>
  <si>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</si>
  <si>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</si>
  <si>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</si>
  <si>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</si>
  <si>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</si>
  <si>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</si>
  <si>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</si>
  <si>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</si>
  <si>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</si>
  <si>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</si>
  <si>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</si>
  <si>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</si>
  <si>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</si>
  <si>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</si>
  <si>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</si>
  <si>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</si>
  <si>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</si>
  <si>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</si>
  <si>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</si>
  <si>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</si>
  <si>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</si>
  <si>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</si>
  <si>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</si>
  <si>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</si>
  <si>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</si>
  <si>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</si>
  <si>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</si>
  <si>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</si>
  <si>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</si>
  <si>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</si>
  <si>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</si>
  <si>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</si>
  <si>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</si>
  <si>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</si>
  <si>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</si>
  <si>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</si>
  <si>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</si>
  <si>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</si>
  <si>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</si>
  <si>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</si>
  <si>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</si>
  <si>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</si>
  <si>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</si>
  <si>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</si>
  <si>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</si>
  <si>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</si>
  <si>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</si>
  <si>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</si>
  <si>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</si>
  <si>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</si>
  <si>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</si>
  <si>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</si>
  <si>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</si>
  <si>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</si>
  <si>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</si>
  <si>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</si>
  <si>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</si>
  <si>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</si>
  <si>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</si>
  <si>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</si>
  <si>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</si>
  <si>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</si>
  <si>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</si>
  <si>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</si>
  <si>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</si>
  <si>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</si>
  <si>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</si>
  <si>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</si>
  <si>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</si>
  <si>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</si>
  <si>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</si>
  <si>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</si>
  <si>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</si>
  <si>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</si>
  <si>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</si>
  <si>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</si>
  <si>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</si>
  <si>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</si>
  <si>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</si>
  <si>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</si>
  <si>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</si>
  <si>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</si>
  <si>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</si>
  <si>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</si>
  <si>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</si>
  <si>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</si>
  <si>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</si>
  <si>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</si>
  <si>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</si>
  <si>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</si>
  <si>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</si>
  <si>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</si>
  <si>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</si>
  <si>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</si>
  <si>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</si>
  <si>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</si>
  <si>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</si>
  <si>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</si>
  <si>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</si>
  <si>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</si>
  <si>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</si>
  <si>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</si>
  <si>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</si>
  <si>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</si>
  <si>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</si>
  <si>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</si>
  <si>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</si>
  <si>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</si>
  <si>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</si>
  <si>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</si>
  <si>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</si>
  <si>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</si>
  <si>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</si>
  <si>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</si>
  <si>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</si>
  <si>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</si>
  <si>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</si>
  <si>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</si>
  <si>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</si>
  <si>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</si>
  <si>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</si>
  <si>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</si>
  <si>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</si>
  <si>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</si>
  <si>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</si>
  <si>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</si>
  <si>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</si>
  <si>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</si>
  <si>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</si>
  <si>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</si>
  <si>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</si>
  <si>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</si>
  <si>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</si>
  <si>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</si>
  <si>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</si>
  <si>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</si>
  <si>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</si>
  <si>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</si>
  <si>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</si>
  <si>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</si>
  <si>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</si>
  <si>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</si>
  <si>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</si>
  <si>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</si>
  <si>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</si>
  <si>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</si>
  <si>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</si>
  <si>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</si>
  <si>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</si>
  <si>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</si>
  <si>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</si>
  <si>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</si>
  <si>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</si>
  <si>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</si>
  <si>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</si>
  <si>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</si>
  <si>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</si>
  <si>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</si>
  <si>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</si>
  <si>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</si>
  <si>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</si>
  <si>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</si>
  <si>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</si>
  <si>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</si>
  <si>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</si>
  <si>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</si>
  <si>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</si>
  <si>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</si>
  <si>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</si>
  <si>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</si>
  <si>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</si>
  <si>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</si>
  <si>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</si>
  <si>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</si>
  <si>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</si>
  <si>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</si>
  <si>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</si>
  <si>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</si>
  <si>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</si>
  <si>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</si>
  <si>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</si>
  <si>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</si>
  <si>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</si>
  <si>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</si>
  <si>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</si>
  <si>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</si>
  <si>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</si>
  <si>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</si>
  <si>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</si>
  <si>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</si>
  <si>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</si>
  <si>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</si>
  <si>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</si>
  <si>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</si>
  <si>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</si>
  <si>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</si>
  <si>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</si>
  <si>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</si>
  <si>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</si>
  <si>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</si>
  <si>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</si>
  <si>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</si>
  <si>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</si>
  <si>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</si>
  <si>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</si>
  <si>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</si>
  <si>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</si>
  <si>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</si>
  <si>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</si>
  <si>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</si>
  <si>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</si>
  <si>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</si>
  <si>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</si>
  <si>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</si>
  <si>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</si>
  <si>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</si>
  <si>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</si>
  <si>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</si>
  <si>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</si>
  <si>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</si>
  <si>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</si>
  <si>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</si>
  <si>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</si>
  <si>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</si>
  <si>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</si>
  <si>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</si>
  <si>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</si>
  <si>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</si>
  <si>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</si>
  <si>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</si>
  <si>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</si>
  <si>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</si>
  <si>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</si>
  <si>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</si>
  <si>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</si>
  <si>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</si>
  <si>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</si>
  <si>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</si>
  <si>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</si>
  <si>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</si>
  <si>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</si>
  <si>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</si>
  <si>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</si>
  <si>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</si>
  <si>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</si>
  <si>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</si>
  <si>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</si>
  <si>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</si>
  <si>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</si>
  <si>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</si>
  <si>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</si>
  <si>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</si>
  <si>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</si>
  <si>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</si>
  <si>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</si>
  <si>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</si>
  <si>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</si>
  <si>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</si>
  <si>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</si>
  <si>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</si>
  <si>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</si>
  <si>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</si>
  <si>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</si>
  <si>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</si>
  <si>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</si>
  <si>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</si>
  <si>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</si>
  <si>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</si>
  <si>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</si>
  <si>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</si>
  <si>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</si>
  <si>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</si>
  <si>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</si>
  <si>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</si>
  <si>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</si>
  <si>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</si>
  <si>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</si>
  <si>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</si>
  <si>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</si>
  <si>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</si>
  <si>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</si>
  <si>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</si>
  <si>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</si>
  <si>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</si>
  <si>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</si>
  <si>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</si>
  <si>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</si>
  <si>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</si>
  <si>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</si>
  <si>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</si>
  <si>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</si>
  <si>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</si>
  <si>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</si>
  <si>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</si>
  <si>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</si>
  <si>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</si>
  <si>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</si>
  <si>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</si>
  <si>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</si>
  <si>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</si>
  <si>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</si>
  <si>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</si>
  <si>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</si>
  <si>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</si>
  <si>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</si>
  <si>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</si>
  <si>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</si>
  <si>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</si>
  <si>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</si>
  <si>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</si>
  <si>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</si>
  <si>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</si>
  <si>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</si>
  <si>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</si>
  <si>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</si>
  <si>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</si>
  <si>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</si>
  <si>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</si>
  <si>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</si>
  <si>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</si>
  <si>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</si>
  <si>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</si>
  <si>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</si>
  <si>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</si>
  <si>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</si>
  <si>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</si>
  <si>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</si>
  <si>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</si>
  <si>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</si>
  <si>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</si>
  <si>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</si>
  <si>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</si>
  <si>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</si>
  <si>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</si>
  <si>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</si>
  <si>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</si>
  <si>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</si>
  <si>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</si>
  <si>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</si>
  <si>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</si>
  <si>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</si>
  <si>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</si>
  <si>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</si>
  <si>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</si>
  <si>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</si>
  <si>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</si>
  <si>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</si>
  <si>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</si>
  <si>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</si>
  <si>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</si>
  <si>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</si>
  <si>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</si>
  <si>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</si>
  <si>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</si>
  <si>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</si>
  <si>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</si>
  <si>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</si>
  <si>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</si>
  <si>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</si>
  <si>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</si>
  <si>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</si>
  <si>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</si>
  <si>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</si>
  <si>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</si>
  <si>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</si>
  <si>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</si>
  <si>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</si>
  <si>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</si>
  <si>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</si>
  <si>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</si>
  <si>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</si>
  <si>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</si>
  <si>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</si>
  <si>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</si>
  <si>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</si>
  <si>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</si>
  <si>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</si>
  <si>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</si>
  <si>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</si>
  <si>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</si>
  <si>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</si>
  <si>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</si>
  <si>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</si>
  <si>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</si>
  <si>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</si>
  <si>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</si>
  <si>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</si>
  <si>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</si>
  <si>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</si>
  <si>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</si>
  <si>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</si>
  <si>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</si>
  <si>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</si>
  <si>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</si>
  <si>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</si>
  <si>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</si>
  <si>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</si>
  <si>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</si>
  <si>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</si>
  <si>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</si>
  <si>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</si>
  <si>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</si>
  <si>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</si>
  <si>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</si>
  <si>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</si>
  <si>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</si>
  <si>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</si>
  <si>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</si>
  <si>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</si>
  <si>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</si>
  <si>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</si>
  <si>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</si>
  <si>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</si>
  <si>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</si>
  <si>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</si>
  <si>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</si>
  <si>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</si>
  <si>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</si>
  <si>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</si>
  <si>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</si>
  <si>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</si>
  <si>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</si>
  <si>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</si>
  <si>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</si>
  <si>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</si>
  <si>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</si>
  <si>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</si>
  <si>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</si>
  <si>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</si>
  <si>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</si>
  <si>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</si>
  <si>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</si>
  <si>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</si>
  <si>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</si>
  <si>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</si>
  <si>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</si>
  <si>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</si>
  <si>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</si>
  <si>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</si>
  <si>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</si>
  <si>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</si>
  <si>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</si>
  <si>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</si>
  <si>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</si>
  <si>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</si>
  <si>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</si>
  <si>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</si>
  <si>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</si>
  <si>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</si>
  <si>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</si>
  <si>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</si>
  <si>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</si>
  <si>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</si>
  <si>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</si>
  <si>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</si>
  <si>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</si>
  <si>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</si>
  <si>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</si>
  <si>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</si>
  <si>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</si>
  <si>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</si>
  <si>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</si>
  <si>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</si>
  <si>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</si>
  <si>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</si>
  <si>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</si>
  <si>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</si>
  <si>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</si>
  <si>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</si>
  <si>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</si>
  <si>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</si>
  <si>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</si>
  <si>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</si>
  <si>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</si>
  <si>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</si>
  <si>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</si>
  <si>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</si>
  <si>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</si>
  <si>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</si>
  <si>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</si>
  <si>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</si>
  <si>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</si>
  <si>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</si>
  <si>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</si>
  <si>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</si>
  <si>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</si>
  <si>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</si>
  <si>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</si>
  <si>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</si>
  <si>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</si>
  <si>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</si>
  <si>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</si>
  <si>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</si>
  <si>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</si>
  <si>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</si>
  <si>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</si>
  <si>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</si>
  <si>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</si>
  <si>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</si>
  <si>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</si>
  <si>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</si>
  <si>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</si>
  <si>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</si>
  <si>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</si>
  <si>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</si>
  <si>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</si>
  <si>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</si>
  <si>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</si>
  <si>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</si>
  <si>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</si>
  <si>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</si>
  <si>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</si>
  <si>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</si>
  <si>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</si>
  <si>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</si>
  <si>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</si>
  <si>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</si>
  <si>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</si>
  <si>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</si>
  <si>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</si>
  <si>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</si>
  <si>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</si>
  <si>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</si>
  <si>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</si>
  <si>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</si>
  <si>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</si>
  <si>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</si>
  <si>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</si>
  <si>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</si>
  <si>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</si>
  <si>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</si>
  <si>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</si>
  <si>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</si>
  <si>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</si>
  <si>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</si>
  <si>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</si>
  <si>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</si>
  <si>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</si>
  <si>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</si>
  <si>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</si>
  <si>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</si>
  <si>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</si>
  <si>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</si>
  <si>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</si>
  <si>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</si>
  <si>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</si>
  <si>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</si>
  <si>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</si>
  <si>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</si>
  <si>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</si>
  <si>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</si>
  <si>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</si>
  <si>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</si>
  <si>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</si>
  <si>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</si>
  <si>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</si>
  <si>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</si>
  <si>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</si>
  <si>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</si>
  <si>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</si>
  <si>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</si>
  <si>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</si>
  <si>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</si>
  <si>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</si>
  <si>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</si>
  <si>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</si>
  <si>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</si>
  <si>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</si>
  <si>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</si>
  <si>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</si>
  <si>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</si>
  <si>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</si>
  <si>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</si>
  <si>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</si>
  <si>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</si>
  <si>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</si>
  <si>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</si>
  <si>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</si>
  <si>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</si>
  <si>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</si>
  <si>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</si>
  <si>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</si>
  <si>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</si>
  <si>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</si>
  <si>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</si>
  <si>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</si>
  <si>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</si>
  <si>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</si>
  <si>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</si>
  <si>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</si>
  <si>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</si>
  <si>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</si>
  <si>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</si>
  <si>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</si>
  <si>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</si>
  <si>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</si>
  <si>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</si>
  <si>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</si>
  <si>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</si>
  <si>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</si>
  <si>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</si>
  <si>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</si>
  <si>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</si>
  <si>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</si>
  <si>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</si>
  <si>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</si>
  <si>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</si>
  <si>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</si>
  <si>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</si>
  <si>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</si>
  <si>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</si>
  <si>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</si>
  <si>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</si>
  <si>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</si>
  <si>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</si>
  <si>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</si>
  <si>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</si>
  <si>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</si>
  <si>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</si>
  <si>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</si>
  <si>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</si>
  <si>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</si>
  <si>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</si>
  <si>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</si>
  <si>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</si>
  <si>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</si>
  <si>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</si>
  <si>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</si>
  <si>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</si>
  <si>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</si>
  <si>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</si>
  <si>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</si>
  <si>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</si>
  <si>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</si>
  <si>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</si>
  <si>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</si>
  <si>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</si>
  <si>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</si>
  <si>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</si>
  <si>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</si>
  <si>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</si>
  <si>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</si>
  <si>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</si>
  <si>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</si>
  <si>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</si>
  <si>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</si>
  <si>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</si>
  <si>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</si>
  <si>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</si>
  <si>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</si>
  <si>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</si>
  <si>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</si>
  <si>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</si>
  <si>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</si>
  <si>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</si>
  <si>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</si>
  <si>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</si>
  <si>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</si>
  <si>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</si>
  <si>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</si>
  <si>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</si>
  <si>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</si>
  <si>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</si>
  <si>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</si>
  <si>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</si>
  <si>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</si>
  <si>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</si>
  <si>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</si>
  <si>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</si>
  <si>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</si>
  <si>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</si>
  <si>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</si>
  <si>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</si>
  <si>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</si>
  <si>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</si>
  <si>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</si>
  <si>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</si>
  <si>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</si>
  <si>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</si>
  <si>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</si>
  <si>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</si>
  <si>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</si>
  <si>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</si>
  <si>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</si>
  <si>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</si>
  <si>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</si>
  <si>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</si>
  <si>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</si>
  <si>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</si>
  <si>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</si>
  <si>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</si>
  <si>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</si>
  <si>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</si>
  <si>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</si>
  <si>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</si>
  <si>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</si>
  <si>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</si>
  <si>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</si>
  <si>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</si>
  <si>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</si>
  <si>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</si>
  <si>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</si>
  <si>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</si>
  <si>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</si>
  <si>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</si>
  <si>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</si>
  <si>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</si>
  <si>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</si>
  <si>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</si>
  <si>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</si>
  <si>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</si>
  <si>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</si>
  <si>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</si>
  <si>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</si>
  <si>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</si>
  <si>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</si>
  <si>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</si>
  <si>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</si>
  <si>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</si>
  <si>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</si>
  <si>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</si>
  <si>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</si>
  <si>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</si>
  <si>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</si>
  <si>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</si>
  <si>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</si>
  <si>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</si>
  <si>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</si>
  <si>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</si>
  <si>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</si>
  <si>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</si>
  <si>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</si>
  <si>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</si>
  <si>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</si>
  <si>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</si>
  <si>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</si>
  <si>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</si>
  <si>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</si>
  <si>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</si>
  <si>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</si>
  <si>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</si>
  <si>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</si>
  <si>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</si>
  <si>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</si>
  <si>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</si>
  <si>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</si>
  <si>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</si>
  <si>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</si>
  <si>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</si>
  <si>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</si>
  <si>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</si>
  <si>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</si>
  <si>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</si>
  <si>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</si>
  <si>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</si>
  <si>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</si>
  <si>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</si>
  <si>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</si>
  <si>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</si>
  <si>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</si>
  <si>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</si>
  <si>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</si>
  <si>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</si>
  <si>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</si>
  <si>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</si>
  <si>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</si>
  <si>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</si>
  <si>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</si>
  <si>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</si>
  <si>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</si>
  <si>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</si>
  <si>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</si>
  <si>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</si>
  <si>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</si>
  <si>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</si>
  <si>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</si>
  <si>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</si>
  <si>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</si>
  <si>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</si>
  <si>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</si>
  <si>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</si>
  <si>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</si>
  <si>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</si>
  <si>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</si>
  <si>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</si>
  <si>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</si>
  <si>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</si>
  <si>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</si>
  <si>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</si>
  <si>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</si>
  <si>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</si>
  <si>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</si>
  <si>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</si>
  <si>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</si>
  <si>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</si>
  <si>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</si>
  <si>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</si>
  <si>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</si>
  <si>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</si>
  <si>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</si>
  <si>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</si>
  <si>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</si>
  <si>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</si>
  <si>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</si>
  <si>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</si>
  <si>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</si>
  <si>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</si>
  <si>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</si>
  <si>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</si>
  <si>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</si>
  <si>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</si>
  <si>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</si>
  <si>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</si>
  <si>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</si>
  <si>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</si>
  <si>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</si>
  <si>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</si>
  <si>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</si>
  <si>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</si>
  <si>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</si>
  <si>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</si>
  <si>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</si>
  <si>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</si>
  <si>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</si>
  <si>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</si>
  <si>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</si>
  <si>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</si>
  <si>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</si>
  <si>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</si>
  <si>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</si>
  <si>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</si>
  <si>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</si>
  <si>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</si>
  <si>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</si>
  <si>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</si>
  <si>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</si>
  <si>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</si>
  <si>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</si>
  <si>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</si>
  <si>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</si>
  <si>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</si>
  <si>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</si>
  <si>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</si>
  <si>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</si>
  <si>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</si>
  <si>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</si>
  <si>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</si>
  <si>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</si>
  <si>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</si>
  <si>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</si>
  <si>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</si>
  <si>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</si>
  <si>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</si>
  <si>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</si>
  <si>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</si>
  <si>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</si>
  <si>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</si>
  <si>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</si>
  <si>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</si>
  <si>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</si>
  <si>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</si>
  <si>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</si>
  <si>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</si>
  <si>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</si>
  <si>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</si>
  <si>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</si>
  <si>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</si>
  <si>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</si>
  <si>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</si>
  <si>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</si>
  <si>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</si>
  <si>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</si>
  <si>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</si>
  <si>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</si>
  <si>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</si>
  <si>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</si>
  <si>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</si>
  <si>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</si>
  <si>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</si>
  <si>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</si>
  <si>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</si>
  <si>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</si>
  <si>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</si>
  <si>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</si>
  <si>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</si>
  <si>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</si>
  <si>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</si>
  <si>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</si>
  <si>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</si>
  <si>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</si>
  <si>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</si>
  <si>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</si>
  <si>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</si>
  <si>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</si>
  <si>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</si>
  <si>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</si>
  <si>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</si>
  <si>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</si>
  <si>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</si>
  <si>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</si>
  <si>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</si>
  <si>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</si>
  <si>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</si>
  <si>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</si>
  <si>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</si>
  <si>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</si>
  <si>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</si>
  <si>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</si>
  <si>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</si>
  <si>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</si>
  <si>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</si>
  <si>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</si>
  <si>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</si>
  <si>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</si>
  <si>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</si>
  <si>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</si>
  <si>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</si>
  <si>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</si>
  <si>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</si>
  <si>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</si>
  <si>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</si>
  <si>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</si>
  <si>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</si>
  <si>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</si>
  <si>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</si>
  <si>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</si>
  <si>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</si>
  <si>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</si>
  <si>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</si>
  <si>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</si>
  <si>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</si>
  <si>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</si>
  <si>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</si>
  <si>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</si>
  <si>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</si>
  <si>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</si>
  <si>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</si>
  <si>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</si>
  <si>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</si>
  <si>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</si>
  <si>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</si>
  <si>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</si>
  <si>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</si>
  <si>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</si>
  <si>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</si>
  <si>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</si>
  <si>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</si>
  <si>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</si>
  <si>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</si>
  <si>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</si>
  <si>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</si>
  <si>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</si>
  <si>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</si>
  <si>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</si>
  <si>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</si>
  <si>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</si>
  <si>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</si>
  <si>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</si>
  <si>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</si>
  <si>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</si>
  <si>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</si>
  <si>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</si>
  <si>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</si>
  <si>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</si>
  <si>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</si>
  <si>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</si>
  <si>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</si>
  <si>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</si>
  <si>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</si>
  <si>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</si>
  <si>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</si>
  <si>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</si>
  <si>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</si>
  <si>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</si>
  <si>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</si>
  <si>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</si>
  <si>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</si>
  <si>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</si>
  <si>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</si>
  <si>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</si>
  <si>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</si>
  <si>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</si>
  <si>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</si>
  <si>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</si>
  <si>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</si>
  <si>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</si>
  <si>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</si>
  <si>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</si>
  <si>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</si>
  <si>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</si>
  <si>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</si>
  <si>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</si>
  <si>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</si>
  <si>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</si>
  <si>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</si>
  <si>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</si>
  <si>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</si>
  <si>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</si>
  <si>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</si>
  <si>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</si>
  <si>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</si>
  <si>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</si>
  <si>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</si>
  <si>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</si>
  <si>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</si>
  <si>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</si>
  <si>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</si>
  <si>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</si>
  <si>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</si>
  <si>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</si>
  <si>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</si>
  <si>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</si>
  <si>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</si>
  <si>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</si>
  <si>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</si>
  <si>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</si>
  <si>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</si>
  <si>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</si>
  <si>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</si>
  <si>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</si>
  <si>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</si>
  <si>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</si>
  <si>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</si>
  <si>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</si>
  <si>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</si>
  <si>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</si>
  <si>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</si>
  <si>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</si>
  <si>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</si>
  <si>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</si>
  <si>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</si>
  <si>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</si>
  <si>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</si>
  <si>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</si>
  <si>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</si>
  <si>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</si>
  <si>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</si>
  <si>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</si>
  <si>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</si>
  <si>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</si>
  <si>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</si>
  <si>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</si>
  <si>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</si>
  <si>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</si>
  <si>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</si>
  <si>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</si>
  <si>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</si>
  <si>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</si>
  <si>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</si>
  <si>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</si>
  <si>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</si>
  <si>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</si>
  <si>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</si>
  <si>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</si>
  <si>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</si>
  <si>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</si>
  <si>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</si>
  <si>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</si>
  <si>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</si>
  <si>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</si>
  <si>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</si>
  <si>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</si>
  <si>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</si>
  <si>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</si>
  <si>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</si>
  <si>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</si>
  <si>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</si>
  <si>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</si>
  <si>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</si>
  <si>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</si>
  <si>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</si>
  <si>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</si>
  <si>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</si>
  <si>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</si>
  <si>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</si>
  <si>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</si>
  <si>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</si>
  <si>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</si>
  <si>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</si>
  <si>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</si>
  <si>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</si>
  <si>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</si>
  <si>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</si>
  <si>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</si>
  <si>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</si>
  <si>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</si>
  <si>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</si>
  <si>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</si>
  <si>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</si>
  <si>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</si>
  <si>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</si>
  <si>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</si>
  <si>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</si>
  <si>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</si>
  <si>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</si>
  <si>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</si>
  <si>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</si>
  <si>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</si>
  <si>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</si>
  <si>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</si>
  <si>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</si>
  <si>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</si>
  <si>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</si>
  <si>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</si>
  <si>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</si>
  <si>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</si>
  <si>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</si>
  <si>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</si>
  <si>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</si>
  <si>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</si>
  <si>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</si>
  <si>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</si>
  <si>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</si>
  <si>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</si>
  <si>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</si>
  <si>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</si>
  <si>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</si>
  <si>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</si>
  <si>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</si>
  <si>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</si>
  <si>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</si>
  <si>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</si>
  <si>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</si>
  <si>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</si>
  <si>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</si>
  <si>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</si>
  <si>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</si>
  <si>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</si>
  <si>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</si>
  <si>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</si>
  <si>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</si>
  <si>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</si>
  <si>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</si>
  <si>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</si>
  <si>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</si>
  <si>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</si>
  <si>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</si>
  <si>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</si>
  <si>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</si>
  <si>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</si>
  <si>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</si>
  <si>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</si>
  <si>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</si>
  <si>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</si>
  <si>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</si>
  <si>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</si>
  <si>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</si>
  <si>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</si>
  <si>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</si>
  <si>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</si>
  <si>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</si>
  <si>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</si>
  <si>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</si>
  <si>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</si>
  <si>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</si>
  <si>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</si>
  <si>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</si>
  <si>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</si>
  <si>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</si>
  <si>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</si>
  <si>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</si>
  <si>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</si>
  <si>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</si>
  <si>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</si>
  <si>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</si>
  <si>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</si>
  <si>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</si>
  <si>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</si>
  <si>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</si>
  <si>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</si>
  <si>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</si>
  <si>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</si>
  <si>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</si>
  <si>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</si>
  <si>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</si>
  <si>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</si>
  <si>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</si>
  <si>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</si>
  <si>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</si>
  <si>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</si>
  <si>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</si>
  <si>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</si>
  <si>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</si>
  <si>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</si>
  <si>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</si>
  <si>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</si>
  <si>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</si>
  <si>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</si>
  <si>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</si>
  <si>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</si>
  <si>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</si>
  <si>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</si>
  <si>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</si>
  <si>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</si>
  <si>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</si>
  <si>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</si>
  <si>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</si>
  <si>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</si>
  <si>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</si>
  <si>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</si>
  <si>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</si>
  <si>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</si>
  <si>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</si>
  <si>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</si>
  <si>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</si>
  <si>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</si>
  <si>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</si>
  <si>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</si>
  <si>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</si>
  <si>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</si>
  <si>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</si>
  <si>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</si>
  <si>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</si>
  <si>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</si>
  <si>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</si>
  <si>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</si>
  <si>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</si>
  <si>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</si>
  <si>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</si>
  <si>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</si>
  <si>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</si>
  <si>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</si>
  <si>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</si>
  <si>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</si>
  <si>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</si>
  <si>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</si>
  <si>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</si>
  <si>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</si>
  <si>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</si>
  <si>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</si>
  <si>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</si>
  <si>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</si>
  <si>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</si>
  <si>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</si>
  <si>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</si>
  <si>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</si>
  <si>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</si>
  <si>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</si>
  <si>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</si>
  <si>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</si>
  <si>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</si>
  <si>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</si>
  <si>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</si>
  <si>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</si>
  <si>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</si>
  <si>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</si>
  <si>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</si>
  <si>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</si>
  <si>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</si>
  <si>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</si>
  <si>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</si>
  <si>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</si>
  <si>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</si>
  <si>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</si>
  <si>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</si>
  <si>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</si>
  <si>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</si>
  <si>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</si>
  <si>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</si>
  <si>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</si>
  <si>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</si>
  <si>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</si>
  <si>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</si>
  <si>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</si>
  <si>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</si>
  <si>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</si>
  <si>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</si>
  <si>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</si>
  <si>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</si>
  <si>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</si>
  <si>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</si>
  <si>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</si>
  <si>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</si>
  <si>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</si>
  <si>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</si>
  <si>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</si>
  <si>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</si>
  <si>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</si>
  <si>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</si>
  <si>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</si>
  <si>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</si>
  <si>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</si>
  <si>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</si>
  <si>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</si>
  <si>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</si>
  <si>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</si>
  <si>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</si>
  <si>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</si>
  <si>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</si>
  <si>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</si>
  <si>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</si>
  <si>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</si>
  <si>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</si>
  <si>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</si>
  <si>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</si>
  <si>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</si>
  <si>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</si>
  <si>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</si>
  <si>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</si>
  <si>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</si>
  <si>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</si>
  <si>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</si>
  <si>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</si>
  <si>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</si>
  <si>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</si>
  <si>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</si>
  <si>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</si>
  <si>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</si>
  <si>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</si>
  <si>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</si>
  <si>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</si>
  <si>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</si>
  <si>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</si>
  <si>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</si>
  <si>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</si>
  <si>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</si>
  <si>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</si>
  <si>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</si>
  <si>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</si>
  <si>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</si>
  <si>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</si>
  <si>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</si>
  <si>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</si>
  <si>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</si>
  <si>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</si>
  <si>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</si>
  <si>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</si>
  <si>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</si>
  <si>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</si>
  <si>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</si>
  <si>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</si>
  <si>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</si>
  <si>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</si>
  <si>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</si>
  <si>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</si>
  <si>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</si>
  <si>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</si>
  <si>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</si>
  <si>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</si>
  <si>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</si>
  <si>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</si>
  <si>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</si>
  <si>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</si>
  <si>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</si>
  <si>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</si>
  <si>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</si>
  <si>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</si>
  <si>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</si>
  <si>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</si>
  <si>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</si>
  <si>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</si>
  <si>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</si>
  <si>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</si>
  <si>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</si>
  <si>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</si>
  <si>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</si>
  <si>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</si>
  <si>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</si>
  <si>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</si>
  <si>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</si>
  <si>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</si>
  <si>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</si>
  <si>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</si>
  <si>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</si>
  <si>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</si>
  <si>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</si>
  <si>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</si>
  <si>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</si>
  <si>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</si>
  <si>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</si>
  <si>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</si>
  <si>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</si>
  <si>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</si>
  <si>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</si>
  <si>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</si>
  <si>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</si>
  <si>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</si>
  <si>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</si>
  <si>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</si>
  <si>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</si>
  <si>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</si>
  <si>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</si>
  <si>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</si>
  <si>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</si>
  <si>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</si>
  <si>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</si>
  <si>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</si>
  <si>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</si>
  <si>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</si>
  <si>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</si>
  <si>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</si>
  <si>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</si>
  <si>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</si>
  <si>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</si>
  <si>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</si>
  <si>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</si>
  <si>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</si>
  <si>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</si>
  <si>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</si>
  <si>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</si>
  <si>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</si>
  <si>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</si>
  <si>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</si>
  <si>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</si>
  <si>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</si>
  <si>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</si>
  <si>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</si>
  <si>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</si>
  <si>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</si>
  <si>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</si>
  <si>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</si>
  <si>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</si>
  <si>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</si>
  <si>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</si>
  <si>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</si>
  <si>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</si>
  <si>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</si>
  <si>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</si>
  <si>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</si>
  <si>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</si>
  <si>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</si>
  <si>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</si>
  <si>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</si>
  <si>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</si>
  <si>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</si>
  <si>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</si>
  <si>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</si>
  <si>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</si>
  <si>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</si>
  <si>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</si>
  <si>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</si>
  <si>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</si>
  <si>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</si>
  <si>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</si>
  <si>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</si>
  <si>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</si>
  <si>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</si>
  <si>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</si>
  <si>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</si>
  <si>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</si>
  <si>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</si>
  <si>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</si>
  <si>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</si>
  <si>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</si>
  <si>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</si>
  <si>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</si>
  <si>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</si>
  <si>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</si>
  <si>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</si>
  <si>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</si>
  <si>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</si>
  <si>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</si>
  <si>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</si>
  <si>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</si>
  <si>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</si>
  <si>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</si>
  <si>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</si>
  <si>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</si>
  <si>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</si>
  <si>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</si>
  <si>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</si>
  <si>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</si>
  <si>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</si>
  <si>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</si>
  <si>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</si>
  <si>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</si>
  <si>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</si>
  <si>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</si>
  <si>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</si>
  <si>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</si>
  <si>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</si>
  <si>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</si>
  <si>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</si>
  <si>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</si>
  <si>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</si>
  <si>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</si>
  <si>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</si>
  <si>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</si>
  <si>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</si>
  <si>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</si>
  <si>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</si>
  <si>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</si>
  <si>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</si>
  <si>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</si>
  <si>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</si>
  <si>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</si>
  <si>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</si>
  <si>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</si>
  <si>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</si>
  <si>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</si>
  <si>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</si>
  <si>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</si>
  <si>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</si>
  <si>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</si>
  <si>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</si>
  <si>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</si>
  <si>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</si>
  <si>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</si>
  <si>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</si>
  <si>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</si>
  <si>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</si>
  <si>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</si>
  <si>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</si>
  <si>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</si>
  <si>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</si>
  <si>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</si>
  <si>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</si>
  <si>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</si>
  <si>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</si>
  <si>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</si>
  <si>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</si>
  <si>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</si>
  <si>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</si>
  <si>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</si>
  <si>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</si>
  <si>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</si>
  <si>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</si>
  <si>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</si>
  <si>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</si>
  <si>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</si>
  <si>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</si>
  <si>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</si>
  <si>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</si>
  <si>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</si>
  <si>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</si>
  <si>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</si>
  <si>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</si>
  <si>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</si>
  <si>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</si>
  <si>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</si>
  <si>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</si>
  <si>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</si>
  <si>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</si>
  <si>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</si>
  <si>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</si>
  <si>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</si>
  <si>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</si>
  <si>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</si>
  <si>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</si>
  <si>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</si>
  <si>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</si>
  <si>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</si>
  <si>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</si>
  <si>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</si>
  <si>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</si>
  <si>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</si>
  <si>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</si>
  <si>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</si>
  <si>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</si>
  <si>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</si>
  <si>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</si>
  <si>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</si>
  <si>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</si>
  <si>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</si>
  <si>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</si>
  <si>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</si>
  <si>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</si>
  <si>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</si>
  <si>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</si>
  <si>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</si>
  <si>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</si>
  <si>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</si>
  <si>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</si>
  <si>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</si>
  <si>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</si>
  <si>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</si>
  <si>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</si>
  <si>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</si>
  <si>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</si>
  <si>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</si>
  <si>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</si>
  <si>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</si>
  <si>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</si>
  <si>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</si>
  <si>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</si>
  <si>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</si>
  <si>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</si>
  <si>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</si>
  <si>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</si>
  <si>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</si>
  <si>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</si>
  <si>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</si>
  <si>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</si>
  <si>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</si>
  <si>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</si>
  <si>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</si>
  <si>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</si>
  <si>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</si>
  <si>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</si>
  <si>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</si>
  <si>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</si>
  <si>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</si>
  <si>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</si>
  <si>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</si>
  <si>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</si>
  <si>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</si>
  <si>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</si>
  <si>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</si>
  <si>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</si>
  <si>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</si>
  <si>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</si>
  <si>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</si>
  <si>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</si>
  <si>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</si>
  <si>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</si>
  <si>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</si>
  <si>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</si>
  <si>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</si>
  <si>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</si>
  <si>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</si>
  <si>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</si>
  <si>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</si>
  <si>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</si>
  <si>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</si>
  <si>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</si>
  <si>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</si>
  <si>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</si>
  <si>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</si>
  <si>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</si>
  <si>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</si>
  <si>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</si>
  <si>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</si>
  <si>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</si>
  <si>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</si>
  <si>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</si>
  <si>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</si>
  <si>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</si>
  <si>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</si>
  <si>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</si>
  <si>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</si>
  <si>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</si>
  <si>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</si>
  <si>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</si>
  <si>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</si>
  <si>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</si>
  <si>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</si>
  <si>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</si>
  <si>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</si>
  <si>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</si>
  <si>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</si>
  <si>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</si>
  <si>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</si>
  <si>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</si>
  <si>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</si>
  <si>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</si>
  <si>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</si>
  <si>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</si>
  <si>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</si>
  <si>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</si>
  <si>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</si>
  <si>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</si>
  <si>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</si>
  <si>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</si>
  <si>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</si>
  <si>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</si>
  <si>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</si>
  <si>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</si>
  <si>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</si>
  <si>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</si>
  <si>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</si>
  <si>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</si>
  <si>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</si>
  <si>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</si>
  <si>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</si>
  <si>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</si>
  <si>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</si>
  <si>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</si>
  <si>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</si>
  <si>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</si>
  <si>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</si>
  <si>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</si>
  <si>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</si>
  <si>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</si>
  <si>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</si>
  <si>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</si>
  <si>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</si>
  <si>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</si>
  <si>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</si>
  <si>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</si>
  <si>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</si>
  <si>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</si>
  <si>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</si>
  <si>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</si>
  <si>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</si>
  <si>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</si>
  <si>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</si>
  <si>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</si>
  <si>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</si>
  <si>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</si>
  <si>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</si>
  <si>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</si>
  <si>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</si>
  <si>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</si>
  <si>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</si>
  <si>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</si>
  <si>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</si>
  <si>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</si>
  <si>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</si>
  <si>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</si>
  <si>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</si>
  <si>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</si>
  <si>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</si>
  <si>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</si>
  <si>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</si>
  <si>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</si>
  <si>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</si>
  <si>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</si>
  <si>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</si>
  <si>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</si>
  <si>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</si>
  <si>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</si>
  <si>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</si>
  <si>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</si>
  <si>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</si>
  <si>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</si>
  <si>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</si>
  <si>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</si>
  <si>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</si>
  <si>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</si>
  <si>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</si>
  <si>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</si>
  <si>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</si>
  <si>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</si>
  <si>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</si>
  <si>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</si>
  <si>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</si>
  <si>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</si>
  <si>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</si>
  <si>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</si>
  <si>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</si>
  <si>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</si>
  <si>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</si>
  <si>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</si>
  <si>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</si>
  <si>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</si>
  <si>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</si>
  <si>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</si>
  <si>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</si>
  <si>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</si>
  <si>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</si>
  <si>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</si>
  <si>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</si>
  <si>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</si>
  <si>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</si>
  <si>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</si>
  <si>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</si>
  <si>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</si>
  <si>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</si>
  <si>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</si>
  <si>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</si>
  <si>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</si>
  <si>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</si>
  <si>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</si>
  <si>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</si>
  <si>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</si>
  <si>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</si>
  <si>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</si>
  <si>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</si>
  <si>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</si>
  <si>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</si>
  <si>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</si>
  <si>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</si>
  <si>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</si>
  <si>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</si>
  <si>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</si>
  <si>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</si>
  <si>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</si>
  <si>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</si>
  <si>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</si>
  <si>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</si>
  <si>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</si>
  <si>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</si>
  <si>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</si>
  <si>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</si>
  <si>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</si>
  <si>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</si>
  <si>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</si>
  <si>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</si>
  <si>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</si>
  <si>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</si>
  <si>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</si>
  <si>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</si>
  <si>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</si>
  <si>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</si>
  <si>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</si>
  <si>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</si>
  <si>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</si>
  <si>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</si>
  <si>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</si>
  <si>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</si>
  <si>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</si>
  <si>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</si>
  <si>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</si>
  <si>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</si>
  <si>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</si>
  <si>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</si>
  <si>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</si>
  <si>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</si>
  <si>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</si>
  <si>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</si>
  <si>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</si>
  <si>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</si>
  <si>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</si>
  <si>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</si>
  <si>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</si>
  <si>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</si>
  <si>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</si>
  <si>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</si>
  <si>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</si>
  <si>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</si>
  <si>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</si>
  <si>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</si>
  <si>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</si>
  <si>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</si>
  <si>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</si>
  <si>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</si>
  <si>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</si>
  <si>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</si>
  <si>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</si>
  <si>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</si>
  <si>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</si>
  <si>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</si>
  <si>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</si>
  <si>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</si>
  <si>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</si>
  <si>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</si>
  <si>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</si>
  <si>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</si>
  <si>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</si>
  <si>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</si>
  <si>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</si>
  <si>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</si>
  <si>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</si>
  <si>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</si>
  <si>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</si>
  <si>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</si>
  <si>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</si>
  <si>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</si>
  <si>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</si>
  <si>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</si>
  <si>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</si>
  <si>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</si>
  <si>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</si>
  <si>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</si>
  <si>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</si>
  <si>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</si>
  <si>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</si>
  <si>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</si>
  <si>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</si>
  <si>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</si>
  <si>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</si>
  <si>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</si>
  <si>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</si>
  <si>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</si>
  <si>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</si>
  <si>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</si>
  <si>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</si>
  <si>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</si>
  <si>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</si>
  <si>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</si>
  <si>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</si>
  <si>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</si>
  <si>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</si>
  <si>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</si>
  <si>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</si>
  <si>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</si>
  <si>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</si>
  <si>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</si>
  <si>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</si>
  <si>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</si>
  <si>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</si>
  <si>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</si>
  <si>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</si>
  <si>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</si>
  <si>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</si>
  <si>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</si>
  <si>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</si>
  <si>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</si>
  <si>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</si>
  <si>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</si>
  <si>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</si>
  <si>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</si>
  <si>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</si>
  <si>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</si>
  <si>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</si>
  <si>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</si>
  <si>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</si>
  <si>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</si>
  <si>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</si>
  <si>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</si>
  <si>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</si>
  <si>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</si>
  <si>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</si>
  <si>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</si>
  <si>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</si>
  <si>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</si>
  <si>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</si>
  <si>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</si>
  <si>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</si>
  <si>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</si>
  <si>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</si>
  <si>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</si>
  <si>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</si>
  <si>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</si>
  <si>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</si>
  <si>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</si>
  <si>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</si>
  <si>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</si>
  <si>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</si>
  <si>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</si>
  <si>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</si>
  <si>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</si>
  <si>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</si>
  <si>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</si>
  <si>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</si>
  <si>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</si>
  <si>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</si>
  <si>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</si>
  <si>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</si>
  <si>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</si>
  <si>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</si>
  <si>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</si>
  <si>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</si>
  <si>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</si>
  <si>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</si>
  <si>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</si>
  <si>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</si>
  <si>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</si>
  <si>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</si>
  <si>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</si>
  <si>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</si>
  <si>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</si>
  <si>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</si>
  <si>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</si>
  <si>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</si>
  <si>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</si>
  <si>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</si>
  <si>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</si>
  <si>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</si>
  <si>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</si>
  <si>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</si>
  <si>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</si>
  <si>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</si>
  <si>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</si>
  <si>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</si>
  <si>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</si>
  <si>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</si>
  <si>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</si>
  <si>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</si>
  <si>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</si>
  <si>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</si>
  <si>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</si>
  <si>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</si>
  <si>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</si>
  <si>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</si>
  <si>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</si>
  <si>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</si>
  <si>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</si>
  <si>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</si>
  <si>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</si>
  <si>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</si>
  <si>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</si>
  <si>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</si>
  <si>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</si>
  <si>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</si>
  <si>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</si>
  <si>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</si>
  <si>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</si>
  <si>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</si>
  <si>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</si>
  <si>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</si>
  <si>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</si>
  <si>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</si>
  <si>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</si>
  <si>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</si>
  <si>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</si>
  <si>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</si>
  <si>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</si>
  <si>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</si>
  <si>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</si>
  <si>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</si>
  <si>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</si>
  <si>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</si>
  <si>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</si>
  <si>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</si>
  <si>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</si>
  <si>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</si>
  <si>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</si>
  <si>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</si>
  <si>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</si>
  <si>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</si>
  <si>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</si>
  <si>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</si>
  <si>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</si>
  <si>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</si>
  <si>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</si>
  <si>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</si>
  <si>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</si>
  <si>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</si>
  <si>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</si>
  <si>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</si>
  <si>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</si>
  <si>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</si>
  <si>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</si>
  <si>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</si>
  <si>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</si>
  <si>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</si>
  <si>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</si>
  <si>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</si>
  <si>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</si>
  <si>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</si>
  <si>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</si>
  <si>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</si>
  <si>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</si>
  <si>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</si>
  <si>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</si>
  <si>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</si>
  <si>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</si>
  <si>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</si>
  <si>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</si>
  <si>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</si>
  <si>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</si>
  <si>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</si>
  <si>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</si>
  <si>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</si>
  <si>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</si>
  <si>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</si>
  <si>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</si>
  <si>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</si>
  <si>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</si>
  <si>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</si>
  <si>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</si>
  <si>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</si>
  <si>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</si>
  <si>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</si>
  <si>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</si>
  <si>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</si>
  <si>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</si>
  <si>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</si>
  <si>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</si>
  <si>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</si>
  <si>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</si>
  <si>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</si>
  <si>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</si>
  <si>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</si>
  <si>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</si>
  <si>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</si>
  <si>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</si>
  <si>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</si>
  <si>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</si>
  <si>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</si>
  <si>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</si>
  <si>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</si>
  <si>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</si>
  <si>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</si>
  <si>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</si>
  <si>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</si>
  <si>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</si>
  <si>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</si>
  <si>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</si>
  <si>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</si>
  <si>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</si>
  <si>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</si>
  <si>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</si>
  <si>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</si>
  <si>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</si>
  <si>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</si>
  <si>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</si>
  <si>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</si>
  <si>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</si>
  <si>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</si>
  <si>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</si>
  <si>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</si>
  <si>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</si>
  <si>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</si>
  <si>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</si>
  <si>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</si>
  <si>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</si>
  <si>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</si>
  <si>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</si>
  <si>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</si>
  <si>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</si>
  <si>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</si>
  <si>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</si>
  <si>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</si>
  <si>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</si>
  <si>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</si>
  <si>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</si>
  <si>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</si>
  <si>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</si>
  <si>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</si>
  <si>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</si>
  <si>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</si>
  <si>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</si>
  <si>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</si>
  <si>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</si>
  <si>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</si>
  <si>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</si>
  <si>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</si>
  <si>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</si>
  <si>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</si>
  <si>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</si>
  <si>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</si>
  <si>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</si>
  <si>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</si>
  <si>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</si>
  <si>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</si>
  <si>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</si>
  <si>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</si>
  <si>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</si>
  <si>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</si>
  <si>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</si>
  <si>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</si>
  <si>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</si>
  <si>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</si>
  <si>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</si>
  <si>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</si>
  <si>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</si>
  <si>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</si>
  <si>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</si>
  <si>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</si>
  <si>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</si>
  <si>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</si>
  <si>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</si>
  <si>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</si>
  <si>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</si>
  <si>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</si>
  <si>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</si>
  <si>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</si>
  <si>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</si>
  <si>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</si>
  <si>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</si>
  <si>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</si>
  <si>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</si>
  <si>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</si>
  <si>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</si>
  <si>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</si>
  <si>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</si>
  <si>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</si>
  <si>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</si>
  <si>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</si>
  <si>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</si>
  <si>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</si>
  <si>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</si>
  <si>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</si>
  <si>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</si>
  <si>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</si>
  <si>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</si>
  <si>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</si>
  <si>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</si>
  <si>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</si>
  <si>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</si>
  <si>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</si>
  <si>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</si>
  <si>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</si>
  <si>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</si>
  <si>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</si>
  <si>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</si>
  <si>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</si>
  <si>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</si>
  <si>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</si>
  <si>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</si>
  <si>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</si>
  <si>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</si>
  <si>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</si>
  <si>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</si>
  <si>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</si>
  <si>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</si>
  <si>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</si>
  <si>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</si>
  <si>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</si>
  <si>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</si>
  <si>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</si>
  <si>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</si>
  <si>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</si>
  <si>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</si>
  <si>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</si>
  <si>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</si>
  <si>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</si>
  <si>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</si>
  <si>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</si>
  <si>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</si>
  <si>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</si>
  <si>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</si>
  <si>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</si>
  <si>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</si>
  <si>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</si>
  <si>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</si>
  <si>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</si>
  <si>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</si>
  <si>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</si>
  <si>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</si>
  <si>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</si>
  <si>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</si>
  <si>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</si>
  <si>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</si>
  <si>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</si>
  <si>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</si>
  <si>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</si>
  <si>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</si>
  <si>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</si>
  <si>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</si>
  <si>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</si>
  <si>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</si>
  <si>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</si>
  <si>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</si>
  <si>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</si>
  <si>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</si>
  <si>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</si>
  <si>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</si>
  <si>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</si>
  <si>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</si>
  <si>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</si>
  <si>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</si>
  <si>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</si>
  <si>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</si>
  <si>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</si>
  <si>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</si>
  <si>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</si>
  <si>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</si>
  <si>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</si>
  <si>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</si>
  <si>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</si>
  <si>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</si>
  <si>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</si>
  <si>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</si>
  <si>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</si>
  <si>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</si>
  <si>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</si>
  <si>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</si>
  <si>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</si>
  <si>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</si>
  <si>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</si>
  <si>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</si>
  <si>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</si>
  <si>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</si>
  <si>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</si>
  <si>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</si>
  <si>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</si>
  <si>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</si>
  <si>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</si>
  <si>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</si>
  <si>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</si>
  <si>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</si>
  <si>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</si>
  <si>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</si>
  <si>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</si>
  <si>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</si>
  <si>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</si>
  <si>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</si>
  <si>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</si>
  <si>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</si>
  <si>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</si>
  <si>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</si>
  <si>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</si>
  <si>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</si>
  <si>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</si>
  <si>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</si>
  <si>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</si>
  <si>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</si>
  <si>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</si>
  <si>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</si>
  <si>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</si>
  <si>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</si>
  <si>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</si>
  <si>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</si>
  <si>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</si>
  <si>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</si>
  <si>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</si>
  <si>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</si>
  <si>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</si>
  <si>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</si>
  <si>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</si>
  <si>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</si>
  <si>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</si>
  <si>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</si>
  <si>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</si>
  <si>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</si>
  <si>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</si>
  <si>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</si>
  <si>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</si>
  <si>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</si>
  <si>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</si>
  <si>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</si>
  <si>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</si>
  <si>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</si>
  <si>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</si>
  <si>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</si>
  <si>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</si>
  <si>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</si>
  <si>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</si>
  <si>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</si>
  <si>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</si>
  <si>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</si>
  <si>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</si>
  <si>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</si>
  <si>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</si>
  <si>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</si>
  <si>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</si>
  <si>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</si>
  <si>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</si>
  <si>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</si>
  <si>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</si>
  <si>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</si>
  <si>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</si>
  <si>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</si>
  <si>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</si>
  <si>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</si>
  <si>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</si>
  <si>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</si>
  <si>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</si>
  <si>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</si>
  <si>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</si>
  <si>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</si>
  <si>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</si>
  <si>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</si>
  <si>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</si>
  <si>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</si>
  <si>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</si>
  <si>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</si>
  <si>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</si>
  <si>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</si>
  <si>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</si>
  <si>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</si>
  <si>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</si>
  <si>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</si>
  <si>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</si>
  <si>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</si>
  <si>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</si>
  <si>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</si>
  <si>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</si>
  <si>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</si>
  <si>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</si>
  <si>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</si>
  <si>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</si>
  <si>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</si>
  <si>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</si>
  <si>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</si>
  <si>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</si>
  <si>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</si>
  <si>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</si>
  <si>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</si>
  <si>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</si>
  <si>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</si>
  <si>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</si>
  <si>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</si>
  <si>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</si>
  <si>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</si>
  <si>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</si>
  <si>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</si>
  <si>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</si>
  <si>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</si>
  <si>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</si>
  <si>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</si>
  <si>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</si>
  <si>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</si>
  <si>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</si>
  <si>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</si>
  <si>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</si>
  <si>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</si>
  <si>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</si>
  <si>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</si>
  <si>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</si>
  <si>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</si>
  <si>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</si>
  <si>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</si>
  <si>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</si>
  <si>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</si>
  <si>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</si>
  <si>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</si>
  <si>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</si>
  <si>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</si>
  <si>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</si>
  <si>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</si>
  <si>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</si>
  <si>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</si>
  <si>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</si>
  <si>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</si>
  <si>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</si>
  <si>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</si>
  <si>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</si>
  <si>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</si>
  <si>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</si>
  <si>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</si>
  <si>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</si>
  <si>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</si>
  <si>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</si>
  <si>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</si>
  <si>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</si>
  <si>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</si>
  <si>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</si>
  <si>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</si>
  <si>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</si>
  <si>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</si>
  <si>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</si>
  <si>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</si>
  <si>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</si>
  <si>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</si>
  <si>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</si>
  <si>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</si>
  <si>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</si>
  <si>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</si>
  <si>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</si>
  <si>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</si>
  <si>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</si>
  <si>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</si>
  <si>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</si>
  <si>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</si>
  <si>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</si>
  <si>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</si>
  <si>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</si>
  <si>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</si>
  <si>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</si>
  <si>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</si>
  <si>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</si>
  <si>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</si>
  <si>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</si>
  <si>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</si>
  <si>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</si>
  <si>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</si>
  <si>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</si>
  <si>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</si>
  <si>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</si>
  <si>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</si>
  <si>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</si>
  <si>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</si>
  <si>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</si>
  <si>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</si>
  <si>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</si>
  <si>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</si>
  <si>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</si>
  <si>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</si>
  <si>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</si>
  <si>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</si>
  <si>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</si>
  <si>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</si>
  <si>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</si>
  <si>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</si>
  <si>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</si>
  <si>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</si>
  <si>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</si>
  <si>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</si>
  <si>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</si>
  <si>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</si>
  <si>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</si>
  <si>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</si>
  <si>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</si>
  <si>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</si>
  <si>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</si>
  <si>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</si>
  <si>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</si>
  <si>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</si>
  <si>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</si>
  <si>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</si>
  <si>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</si>
  <si>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</si>
  <si>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</si>
  <si>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</si>
  <si>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</si>
  <si>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</si>
  <si>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</si>
  <si>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</si>
  <si>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</si>
  <si>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</si>
  <si>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</si>
  <si>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</si>
  <si>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</si>
  <si>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</si>
  <si>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</si>
  <si>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</si>
  <si>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</si>
  <si>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</si>
  <si>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</si>
  <si>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</si>
  <si>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</si>
  <si>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</si>
  <si>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</si>
  <si>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</si>
  <si>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</si>
  <si>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</si>
  <si>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</si>
  <si>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</si>
  <si>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</si>
  <si>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</si>
  <si>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</si>
  <si>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</si>
  <si>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</si>
  <si>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</si>
  <si>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</si>
  <si>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</si>
  <si>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</si>
  <si>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</si>
  <si>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</si>
  <si>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</si>
  <si>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</si>
  <si>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</si>
  <si>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</si>
  <si>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</si>
  <si>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</si>
  <si>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</si>
  <si>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</si>
  <si>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</si>
  <si>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</si>
  <si>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</si>
  <si>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</si>
  <si>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</si>
  <si>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</si>
  <si>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</si>
  <si>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</si>
  <si>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</si>
  <si>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</si>
  <si>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</si>
  <si>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</si>
  <si>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</si>
  <si>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</si>
  <si>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</si>
  <si>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</si>
  <si>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</si>
  <si>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</si>
  <si>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</si>
  <si>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</si>
  <si>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</si>
  <si>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</si>
  <si>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</si>
  <si>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</si>
  <si>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</si>
  <si>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</si>
  <si>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</si>
  <si>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</si>
  <si>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</si>
  <si>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</si>
  <si>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</si>
  <si>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</si>
  <si>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</si>
  <si>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</si>
  <si>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</si>
  <si>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</si>
  <si>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</si>
  <si>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</si>
  <si>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</si>
  <si>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</si>
  <si>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</si>
  <si>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</si>
  <si>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</si>
  <si>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</si>
  <si>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</si>
  <si>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</si>
  <si>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</si>
  <si>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</si>
  <si>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</si>
  <si>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</si>
  <si>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</si>
  <si>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</si>
  <si>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</si>
  <si>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</si>
  <si>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</si>
  <si>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</si>
  <si>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</si>
  <si>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</si>
  <si>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</si>
  <si>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</si>
  <si>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</si>
  <si>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</si>
  <si>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</si>
  <si>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</si>
  <si>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</si>
  <si>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</si>
  <si>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</si>
  <si>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</si>
  <si>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</si>
  <si>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</si>
  <si>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</si>
  <si>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</si>
  <si>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</si>
  <si>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</si>
  <si>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</si>
  <si>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</si>
  <si>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</si>
  <si>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</si>
  <si>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</si>
  <si>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</si>
  <si>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</si>
  <si>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</si>
  <si>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</si>
  <si>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</si>
  <si>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</si>
  <si>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</si>
  <si>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</si>
  <si>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</si>
  <si>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</si>
  <si>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</si>
  <si>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</si>
  <si>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</si>
  <si>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</si>
  <si>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</si>
  <si>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</si>
  <si>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</si>
  <si>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</si>
  <si>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</si>
  <si>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</si>
  <si>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</si>
  <si>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</si>
  <si>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</si>
  <si>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</si>
  <si>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</si>
  <si>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</si>
  <si>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</si>
  <si>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</si>
  <si>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</si>
  <si>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</si>
  <si>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</si>
  <si>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</si>
  <si>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</si>
  <si>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</si>
  <si>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</si>
  <si>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</si>
  <si>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</si>
  <si>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</si>
  <si>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</si>
  <si>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</si>
  <si>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</si>
  <si>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</si>
  <si>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</si>
  <si>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</si>
  <si>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</si>
  <si>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</si>
  <si>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</si>
  <si>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</si>
  <si>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</si>
  <si>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</si>
  <si>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</si>
  <si>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</si>
  <si>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</si>
  <si>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</si>
  <si>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</si>
  <si>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</si>
  <si>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</si>
  <si>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</si>
  <si>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</si>
  <si>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</si>
  <si>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</si>
  <si>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</si>
  <si>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</si>
  <si>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</si>
  <si>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</si>
  <si>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</si>
  <si>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</si>
  <si>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</si>
  <si>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</si>
  <si>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</si>
  <si>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</si>
  <si>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</si>
  <si>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</si>
  <si>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</si>
  <si>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</si>
  <si>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</si>
  <si>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</si>
  <si>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</si>
  <si>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</si>
  <si>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</si>
  <si>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</si>
  <si>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</si>
  <si>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</si>
  <si>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</si>
  <si>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</si>
  <si>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</si>
  <si>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</si>
  <si>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</si>
  <si>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</si>
  <si>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</si>
  <si>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</si>
  <si>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</si>
  <si>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</si>
  <si>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</si>
  <si>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</si>
  <si>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</si>
  <si>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</si>
  <si>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</si>
  <si>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</si>
  <si>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</si>
  <si>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</si>
  <si>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</si>
  <si>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</si>
  <si>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</si>
  <si>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</si>
  <si>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</si>
  <si>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</si>
  <si>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</si>
  <si>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</si>
  <si>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</si>
  <si>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</si>
  <si>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</si>
  <si>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</si>
  <si>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</si>
  <si>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</si>
  <si>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</si>
  <si>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</si>
  <si>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</si>
  <si>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</si>
  <si>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</si>
  <si>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</si>
  <si>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</si>
  <si>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</si>
  <si>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</si>
  <si>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</si>
  <si>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</si>
  <si>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</si>
  <si>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</si>
  <si>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</si>
  <si>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</si>
  <si>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</si>
  <si>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</si>
  <si>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</si>
  <si>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</si>
  <si>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</si>
  <si>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</si>
  <si>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</si>
  <si>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</si>
  <si>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</si>
  <si>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</si>
  <si>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</si>
  <si>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</si>
  <si>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</si>
  <si>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</si>
  <si>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</si>
  <si>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</si>
  <si>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</si>
  <si>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</si>
  <si>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</si>
  <si>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</si>
  <si>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</si>
  <si>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</si>
  <si>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</si>
  <si>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</si>
  <si>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</si>
  <si>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</si>
  <si>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</si>
  <si>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</si>
  <si>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</si>
  <si>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</si>
  <si>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</si>
  <si>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</si>
  <si>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</si>
  <si>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</si>
  <si>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</si>
  <si>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</si>
  <si>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</si>
  <si>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</si>
  <si>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</si>
  <si>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</si>
  <si>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</si>
  <si>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</si>
  <si>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</si>
  <si>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</si>
  <si>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</si>
  <si>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</si>
  <si>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</si>
  <si>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</si>
  <si>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</si>
  <si>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</si>
  <si>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</si>
  <si>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</si>
  <si>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</si>
  <si>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</si>
  <si>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</si>
  <si>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</si>
  <si>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</si>
  <si>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</si>
  <si>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</si>
  <si>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</si>
  <si>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</si>
  <si>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</si>
  <si>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</si>
  <si>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</si>
  <si>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</si>
  <si>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</si>
  <si>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</si>
  <si>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</si>
  <si>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</si>
  <si>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</si>
  <si>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</si>
  <si>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</si>
  <si>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</si>
  <si>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</si>
  <si>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</si>
  <si>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</si>
  <si>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</si>
  <si>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</si>
  <si>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</si>
  <si>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</si>
  <si>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</si>
  <si>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</si>
  <si>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</si>
  <si>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</si>
  <si>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</si>
  <si>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</si>
  <si>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</si>
  <si>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</si>
  <si>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</si>
  <si>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</si>
  <si>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</si>
  <si>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</si>
  <si>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</si>
  <si>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</si>
  <si>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</si>
  <si>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</si>
  <si>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</si>
  <si>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</si>
  <si>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</si>
  <si>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</si>
  <si>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</si>
  <si>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</si>
  <si>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</si>
  <si>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</si>
  <si>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</si>
  <si>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</si>
  <si>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</si>
  <si>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</si>
  <si>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</si>
  <si>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</si>
  <si>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</si>
  <si>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</si>
  <si>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</si>
  <si>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</si>
  <si>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</si>
  <si>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</si>
  <si>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</si>
  <si>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</si>
  <si>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</si>
  <si>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</si>
  <si>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</si>
  <si>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</si>
  <si>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</si>
  <si>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</si>
  <si>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</si>
  <si>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</si>
  <si>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</si>
  <si>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</si>
  <si>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</si>
  <si>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</si>
  <si>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</si>
  <si>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</si>
  <si>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</si>
  <si>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</si>
  <si>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</si>
  <si>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</si>
  <si>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</si>
  <si>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</si>
  <si>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</si>
  <si>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</si>
  <si>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</si>
  <si>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</si>
  <si>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</si>
  <si>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</si>
  <si>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</si>
  <si>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</si>
  <si>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</si>
  <si>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</si>
  <si>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</si>
  <si>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</si>
  <si>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</si>
  <si>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</si>
  <si>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</si>
  <si>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</si>
  <si>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</si>
  <si>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</si>
  <si>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</si>
  <si>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</si>
  <si>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</si>
  <si>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</si>
  <si>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</si>
  <si>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</si>
  <si>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</si>
  <si>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</si>
  <si>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</si>
  <si>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</si>
  <si>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</si>
  <si>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</si>
  <si>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</si>
  <si>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</si>
  <si>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</si>
  <si>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</si>
  <si>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</si>
  <si>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</si>
  <si>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</si>
  <si>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</si>
  <si>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</si>
  <si>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</si>
  <si>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</si>
  <si>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</si>
  <si>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</si>
  <si>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</si>
  <si>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</si>
  <si>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</si>
  <si>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</si>
  <si>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</si>
  <si>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</si>
  <si>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</si>
  <si>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</si>
  <si>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</si>
  <si>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</si>
  <si>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</si>
  <si>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</si>
  <si>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</si>
  <si>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</si>
  <si>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</si>
  <si>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</si>
  <si>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</si>
  <si>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</si>
  <si>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</si>
  <si>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</si>
  <si>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</si>
  <si>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</si>
  <si>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</si>
  <si>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</si>
  <si>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</si>
  <si>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</si>
  <si>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</si>
  <si>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</si>
  <si>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</si>
  <si>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</si>
  <si>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</si>
  <si>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</si>
  <si>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</si>
  <si>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</si>
  <si>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</si>
  <si>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</si>
  <si>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</si>
  <si>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</si>
  <si>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</si>
  <si>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</si>
  <si>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</si>
  <si>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</si>
  <si>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</si>
  <si>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</si>
  <si>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</si>
  <si>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</si>
  <si>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</si>
  <si>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</si>
  <si>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</si>
  <si>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</si>
  <si>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</si>
  <si>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</si>
  <si>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</si>
  <si>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</si>
  <si>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</si>
  <si>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</si>
  <si>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</si>
  <si>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</si>
  <si>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</si>
  <si>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</si>
  <si>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</si>
  <si>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</si>
  <si>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</si>
  <si>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</si>
  <si>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</si>
  <si>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</si>
  <si>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</si>
  <si>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</si>
  <si>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</si>
  <si>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</si>
  <si>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</si>
  <si>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</si>
  <si>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</si>
  <si>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</si>
  <si>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</si>
  <si>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</si>
  <si>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</si>
  <si>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</si>
  <si>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</si>
  <si>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</si>
  <si>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</si>
  <si>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</si>
  <si>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</si>
  <si>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</si>
  <si>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</si>
  <si>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</si>
  <si>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</si>
  <si>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</si>
  <si>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</si>
  <si>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</si>
  <si>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</si>
  <si>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</si>
  <si>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</si>
  <si>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</si>
  <si>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</si>
  <si>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</si>
  <si>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</si>
  <si>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</si>
  <si>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</si>
  <si>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</si>
  <si>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</si>
  <si>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</si>
  <si>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</si>
  <si>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</si>
  <si>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</si>
  <si>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</si>
  <si>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</si>
  <si>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</si>
  <si>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</si>
  <si>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</si>
  <si>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</si>
  <si>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</si>
  <si>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</si>
  <si>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</si>
  <si>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</si>
  <si>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</si>
  <si>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</si>
  <si>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</si>
  <si>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</si>
  <si>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</si>
  <si>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</si>
  <si>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</si>
  <si>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</si>
  <si>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</si>
  <si>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</si>
  <si>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</si>
  <si>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</si>
  <si>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</si>
  <si>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</si>
  <si>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</si>
  <si>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</si>
  <si>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</si>
  <si>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</si>
  <si>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</si>
  <si>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</si>
  <si>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</si>
  <si>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</si>
  <si>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</si>
  <si>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</si>
  <si>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</si>
  <si>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</si>
  <si>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</si>
  <si>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</si>
  <si>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</si>
  <si>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</si>
  <si>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</si>
  <si>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</si>
  <si>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</si>
  <si>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</si>
  <si>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</si>
  <si>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</si>
  <si>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</si>
  <si>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</si>
  <si>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</si>
  <si>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</si>
  <si>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</si>
  <si>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</si>
  <si>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</si>
  <si>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</si>
  <si>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</si>
  <si>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</si>
  <si>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</si>
  <si>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</si>
  <si>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</si>
  <si>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</si>
  <si>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</si>
  <si>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</si>
  <si>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</si>
  <si>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</si>
  <si>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</si>
  <si>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</si>
  <si>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</si>
  <si>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</si>
  <si>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</si>
  <si>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</si>
  <si>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</si>
  <si>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</si>
  <si>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</si>
  <si>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</si>
  <si>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</si>
  <si>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</si>
  <si>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</si>
  <si>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</si>
  <si>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</si>
  <si>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</si>
  <si>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</si>
  <si>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</si>
  <si>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</si>
  <si>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</si>
  <si>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</si>
  <si>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</si>
  <si>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</si>
  <si>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</si>
  <si>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</si>
  <si>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</si>
  <si>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</si>
  <si>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</si>
  <si>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</si>
  <si>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</si>
  <si>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</si>
  <si>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</si>
  <si>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</si>
  <si>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</si>
  <si>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</si>
  <si>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</si>
  <si>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</si>
  <si>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</si>
  <si>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</si>
  <si>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</si>
  <si>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</si>
  <si>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</si>
  <si>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</si>
  <si>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</si>
  <si>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</si>
  <si>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</si>
  <si>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</si>
  <si>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</si>
  <si>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</si>
  <si>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</si>
  <si>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</si>
  <si>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</si>
  <si>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</si>
  <si>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</si>
  <si>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</si>
  <si>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</si>
  <si>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</si>
  <si>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</si>
  <si>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</si>
  <si>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</si>
  <si>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</si>
  <si>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</si>
  <si>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</si>
  <si>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</si>
  <si>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</si>
  <si>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</si>
  <si>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</si>
  <si>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</si>
  <si>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</si>
  <si>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</si>
  <si>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</si>
  <si>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</si>
  <si>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</si>
  <si>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</si>
  <si>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</si>
  <si>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</si>
  <si>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</si>
  <si>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</si>
  <si>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</si>
  <si>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</si>
  <si>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</si>
  <si>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</si>
  <si>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</si>
  <si>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</si>
  <si>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</si>
  <si>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</si>
  <si>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</si>
  <si>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</si>
  <si>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</si>
  <si>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</si>
  <si>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</si>
  <si>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</si>
  <si>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</si>
  <si>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</si>
  <si>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</si>
  <si>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</si>
  <si>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</si>
  <si>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</si>
  <si>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</si>
  <si>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</si>
  <si>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</si>
  <si>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</si>
  <si>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</si>
  <si>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</si>
  <si>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</si>
  <si>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</si>
  <si>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</si>
  <si>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</si>
  <si>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</si>
  <si>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</si>
  <si>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</si>
  <si>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</si>
  <si>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</si>
  <si>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</si>
  <si>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</si>
  <si>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</si>
  <si>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</si>
  <si>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</si>
  <si>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</si>
  <si>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</si>
  <si>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</si>
  <si>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</si>
  <si>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</si>
  <si>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</si>
  <si>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</si>
  <si>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</si>
  <si>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</si>
  <si>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</si>
  <si>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</si>
  <si>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</si>
  <si>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</si>
  <si>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</si>
  <si>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</si>
  <si>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</si>
  <si>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</si>
  <si>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</si>
  <si>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</si>
  <si>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</si>
  <si>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</si>
  <si>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</si>
  <si>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</si>
  <si>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</si>
  <si>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</si>
  <si>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</si>
  <si>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</si>
  <si>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</si>
  <si>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</si>
  <si>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</si>
  <si>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</si>
  <si>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</si>
  <si>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</si>
  <si>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</si>
  <si>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</si>
  <si>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</si>
  <si>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</si>
  <si>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</si>
  <si>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</si>
  <si>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</si>
  <si>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</si>
  <si>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</si>
  <si>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</si>
  <si>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</si>
  <si>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</si>
  <si>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</si>
  <si>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</si>
  <si>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</si>
  <si>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</si>
  <si>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</si>
  <si>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</si>
  <si>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</si>
  <si>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</si>
  <si>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</si>
  <si>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</si>
  <si>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</si>
  <si>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</si>
  <si>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</si>
  <si>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</si>
  <si>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</si>
  <si>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</si>
  <si>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</si>
  <si>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</si>
  <si>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</si>
  <si>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</si>
  <si>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</si>
  <si>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</si>
  <si>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</si>
  <si>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</si>
  <si>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</si>
  <si>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</si>
  <si>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</si>
  <si>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</si>
  <si>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</si>
  <si>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</si>
  <si>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</si>
  <si>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</si>
  <si>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</si>
  <si>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</si>
  <si>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</si>
  <si>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</si>
  <si>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</si>
  <si>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</si>
  <si>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</si>
  <si>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</si>
  <si>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</si>
  <si>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</si>
  <si>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</si>
  <si>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</si>
  <si>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</si>
  <si>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</si>
  <si>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</si>
  <si>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</si>
  <si>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</si>
  <si>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</si>
  <si>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</si>
  <si>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</si>
  <si>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</si>
  <si>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</si>
  <si>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</si>
  <si>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</si>
  <si>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</si>
  <si>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</si>
  <si>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</si>
  <si>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</si>
  <si>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</si>
  <si>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</si>
  <si>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</si>
  <si>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</si>
  <si>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</si>
  <si>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</si>
  <si>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</si>
  <si>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</si>
  <si>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</si>
  <si>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</si>
  <si>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</si>
  <si>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</si>
  <si>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</si>
  <si>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</si>
  <si>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</si>
  <si>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</si>
  <si>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</si>
  <si>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</si>
  <si>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</si>
  <si>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</si>
  <si>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</si>
  <si>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</si>
  <si>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</si>
  <si>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</si>
  <si>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</si>
  <si>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</si>
  <si>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</si>
  <si>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</si>
  <si>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</si>
  <si>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</si>
  <si>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</si>
  <si>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</si>
  <si>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</si>
  <si>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</si>
  <si>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</si>
  <si>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</si>
  <si>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</si>
  <si>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</si>
  <si>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</si>
  <si>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</si>
  <si>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</si>
  <si>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</si>
  <si>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</si>
  <si>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</si>
  <si>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</si>
  <si>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</si>
  <si>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</si>
  <si>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</si>
  <si>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</si>
  <si>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</si>
  <si>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</si>
  <si>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</si>
  <si>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</si>
  <si>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</si>
  <si>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</si>
  <si>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</si>
  <si>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</si>
  <si>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</si>
  <si>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</si>
  <si>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</si>
  <si>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</si>
  <si>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</si>
  <si>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</si>
  <si>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</si>
  <si>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</si>
  <si>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</si>
  <si>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</si>
  <si>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</si>
  <si>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</si>
  <si>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</si>
  <si>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</si>
  <si>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</si>
  <si>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</si>
  <si>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</si>
  <si>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</si>
  <si>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</si>
  <si>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</si>
  <si>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</si>
  <si>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</si>
  <si>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</si>
  <si>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</si>
  <si>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</si>
  <si>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</si>
  <si>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</si>
  <si>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</si>
  <si>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</si>
  <si>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</si>
  <si>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</si>
  <si>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</si>
  <si>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</si>
  <si>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</si>
  <si>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</si>
  <si>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</si>
  <si>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</si>
  <si>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</si>
  <si>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</si>
  <si>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</si>
  <si>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</si>
  <si>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</si>
  <si>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</si>
  <si>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</si>
  <si>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</si>
  <si>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</si>
  <si>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</si>
  <si>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</si>
  <si>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</si>
  <si>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</si>
  <si>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</si>
  <si>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</si>
  <si>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</si>
  <si>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</si>
  <si>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</si>
  <si>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</si>
  <si>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</si>
  <si>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</si>
  <si>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</si>
  <si>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</si>
  <si>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</si>
  <si>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</si>
  <si>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</si>
  <si>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</si>
  <si>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</si>
  <si>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</si>
  <si>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</si>
  <si>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</si>
  <si>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</si>
  <si>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</si>
  <si>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</si>
  <si>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</si>
  <si>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</si>
  <si>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</si>
  <si>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</si>
  <si>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</si>
  <si>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</si>
  <si>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</si>
  <si>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</si>
  <si>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</si>
  <si>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</si>
  <si>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</si>
  <si>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</si>
  <si>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</si>
  <si>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</si>
  <si>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</si>
  <si>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</si>
  <si>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</si>
  <si>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</si>
  <si>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</si>
  <si>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</si>
  <si>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</si>
  <si>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</si>
  <si>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</si>
  <si>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</si>
  <si>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</si>
  <si>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</si>
  <si>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</si>
  <si>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</si>
  <si>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</si>
  <si>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</si>
  <si>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</si>
  <si>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</si>
  <si>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</si>
  <si>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</si>
  <si>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</si>
  <si>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</si>
  <si>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</si>
  <si>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</si>
  <si>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</si>
  <si>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</si>
  <si>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</si>
  <si>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</si>
  <si>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</si>
  <si>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</si>
  <si>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</si>
  <si>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</si>
  <si>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</si>
  <si>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</si>
  <si>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</si>
  <si>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</si>
  <si>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</si>
  <si>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</si>
  <si>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</si>
  <si>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</si>
  <si>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</si>
  <si>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</si>
  <si>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</si>
  <si>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</si>
  <si>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</si>
  <si>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</si>
  <si>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</si>
  <si>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</si>
  <si>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</si>
  <si>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</si>
  <si>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</si>
  <si>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</si>
  <si>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</si>
  <si>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</si>
  <si>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</si>
  <si>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</si>
  <si>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</si>
  <si>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</si>
  <si>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</si>
  <si>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</si>
  <si>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</si>
  <si>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</si>
  <si>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</si>
  <si>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</si>
  <si>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</si>
  <si>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</si>
  <si>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</si>
  <si>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</si>
  <si>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</si>
  <si>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</si>
  <si>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</si>
  <si>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</si>
  <si>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</si>
  <si>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</si>
  <si>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</si>
  <si>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</si>
  <si>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</si>
  <si>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</si>
  <si>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</si>
  <si>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</si>
  <si>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</si>
  <si>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</si>
  <si>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</si>
  <si>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</si>
  <si>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</si>
  <si>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</si>
  <si>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</si>
  <si>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</si>
  <si>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</si>
  <si>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</si>
  <si>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</si>
  <si>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</si>
  <si>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</si>
  <si>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</si>
  <si>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</si>
  <si>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</si>
  <si>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</si>
  <si>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</si>
  <si>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</si>
  <si>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</si>
  <si>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</si>
  <si>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</si>
  <si>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</si>
  <si>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</si>
  <si>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</si>
  <si>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</si>
  <si>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</si>
  <si>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</si>
  <si>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</si>
  <si>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</si>
  <si>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</si>
  <si>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</si>
  <si>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</si>
  <si>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</si>
  <si>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</si>
  <si>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</si>
  <si>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</si>
  <si>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</si>
  <si>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</si>
  <si>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</si>
  <si>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</si>
  <si>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</si>
  <si>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</si>
  <si>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</si>
  <si>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</si>
  <si>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</si>
  <si>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</si>
  <si>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</si>
  <si>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</si>
  <si>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</si>
  <si>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</si>
  <si>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</si>
  <si>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</si>
  <si>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</si>
  <si>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</si>
  <si>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</si>
  <si>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</si>
  <si>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</si>
  <si>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</si>
  <si>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</si>
  <si>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</si>
  <si>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</si>
  <si>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</si>
  <si>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</si>
  <si>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</si>
  <si>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</si>
  <si>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</si>
  <si>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</si>
  <si>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</si>
  <si>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</si>
  <si>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</si>
  <si>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</si>
  <si>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</si>
  <si>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</si>
  <si>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</si>
  <si>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</si>
  <si>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</si>
  <si>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</si>
  <si>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</si>
  <si>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</si>
  <si>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</si>
  <si>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</si>
  <si>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</si>
  <si>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</si>
  <si>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</si>
  <si>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</si>
  <si>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</si>
  <si>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</si>
  <si>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</si>
  <si>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</si>
  <si>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</si>
  <si>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</si>
  <si>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</si>
  <si>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</si>
  <si>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</si>
  <si>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</si>
  <si>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</si>
  <si>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</si>
  <si>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</si>
  <si>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</si>
  <si>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</si>
  <si>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</si>
  <si>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</si>
  <si>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</si>
  <si>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</si>
  <si>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</si>
  <si>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</si>
  <si>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</si>
  <si>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</si>
  <si>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</si>
  <si>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</si>
  <si>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</si>
  <si>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</si>
  <si>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</si>
  <si>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</si>
  <si>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</si>
  <si>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</si>
  <si>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</si>
  <si>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</si>
  <si>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</si>
  <si>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</si>
  <si>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</si>
  <si>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</si>
  <si>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</si>
  <si>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</si>
  <si>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</si>
  <si>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</si>
  <si>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</si>
  <si>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</si>
  <si>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</si>
  <si>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</si>
  <si>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</si>
  <si>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</si>
  <si>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</si>
  <si>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</si>
  <si>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</si>
  <si>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</si>
  <si>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</si>
  <si>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</si>
  <si>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</si>
  <si>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</si>
  <si>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</si>
  <si>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</si>
  <si>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</si>
  <si>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</si>
  <si>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</si>
  <si>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</si>
  <si>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</si>
  <si>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</si>
  <si>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</si>
  <si>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</si>
  <si>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</si>
  <si>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</si>
  <si>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</si>
  <si>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</si>
  <si>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</si>
  <si>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</si>
  <si>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</si>
  <si>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</si>
  <si>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</si>
  <si>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</si>
  <si>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</si>
  <si>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</si>
  <si>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</si>
  <si>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</si>
  <si>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</si>
  <si>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</si>
  <si>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</si>
  <si>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</si>
  <si>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</si>
  <si>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</si>
  <si>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</si>
  <si>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</si>
  <si>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</si>
  <si>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</si>
  <si>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</si>
  <si>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</si>
  <si>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</si>
  <si>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</si>
  <si>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</si>
  <si>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</si>
  <si>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</si>
  <si>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</si>
  <si>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</si>
  <si>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</si>
  <si>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</si>
  <si>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</si>
  <si>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</si>
  <si>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</si>
  <si>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</si>
  <si>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</si>
  <si>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</si>
  <si>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</si>
  <si>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</si>
  <si>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</si>
  <si>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</si>
  <si>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</si>
  <si>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</si>
  <si>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</si>
  <si>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</si>
  <si>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</si>
  <si>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</si>
  <si>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</si>
  <si>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</si>
  <si>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</si>
  <si>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</si>
  <si>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</si>
  <si>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</si>
  <si>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</si>
  <si>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</si>
  <si>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</si>
  <si>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</si>
  <si>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</si>
  <si>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</si>
  <si>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</si>
  <si>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</si>
  <si>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</si>
  <si>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</si>
  <si>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</si>
  <si>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</si>
  <si>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</si>
  <si>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</si>
  <si>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</si>
  <si>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</si>
  <si>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</si>
  <si>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</si>
  <si>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</si>
  <si>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</si>
  <si>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</si>
  <si>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</si>
  <si>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</si>
  <si>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</si>
  <si>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</si>
  <si>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</si>
  <si>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</si>
  <si>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</si>
  <si>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</si>
  <si>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</si>
  <si>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</si>
  <si>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</si>
  <si>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</si>
  <si>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</si>
  <si>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</si>
  <si>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</si>
  <si>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</si>
  <si>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</si>
  <si>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</si>
  <si>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</si>
  <si>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</si>
  <si>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</si>
  <si>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</si>
  <si>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</si>
  <si>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</si>
  <si>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</si>
  <si>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</si>
  <si>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</si>
  <si>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</si>
  <si>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</si>
  <si>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</si>
  <si>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</si>
  <si>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</si>
  <si>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</si>
  <si>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</si>
  <si>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</si>
  <si>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</si>
  <si>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</si>
  <si>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</si>
  <si>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</si>
  <si>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</si>
  <si>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</si>
  <si>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</si>
  <si>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</si>
  <si>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</si>
  <si>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</si>
  <si>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</si>
  <si>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</si>
  <si>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</si>
  <si>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</si>
  <si>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</si>
  <si>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</si>
  <si>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</si>
  <si>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</si>
  <si>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</si>
  <si>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</si>
  <si>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</si>
  <si>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</si>
  <si>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</si>
  <si>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</si>
  <si>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</si>
  <si>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</si>
  <si>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</si>
  <si>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</si>
  <si>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</si>
  <si>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</si>
  <si>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</si>
  <si>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</si>
  <si>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</si>
  <si>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</si>
  <si>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</si>
  <si>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</si>
  <si>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</si>
  <si>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</si>
  <si>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</si>
  <si>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</si>
  <si>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</si>
  <si>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</si>
  <si>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</si>
  <si>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</si>
  <si>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</si>
  <si>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</si>
  <si>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</si>
  <si>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</si>
  <si>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</si>
  <si>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</si>
  <si>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</si>
  <si>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</si>
  <si>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</si>
  <si>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</si>
  <si>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</si>
  <si>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</si>
  <si>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</si>
  <si>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</si>
  <si>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</si>
  <si>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</si>
  <si>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</si>
  <si>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</si>
  <si>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</si>
  <si>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</si>
  <si>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</si>
  <si>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</si>
  <si>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</si>
  <si>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</si>
  <si>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</si>
  <si>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</si>
  <si>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</si>
  <si>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</si>
  <si>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</si>
  <si>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</si>
  <si>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</si>
  <si>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</si>
  <si>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</si>
  <si>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</si>
  <si>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</si>
  <si>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</si>
  <si>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</si>
  <si>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</si>
  <si>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</si>
  <si>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</si>
  <si>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</si>
  <si>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</si>
  <si>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</si>
  <si>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</si>
  <si>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</si>
  <si>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</si>
  <si>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</si>
  <si>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</si>
  <si>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</si>
  <si>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</si>
  <si>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</si>
  <si>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</si>
  <si>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</si>
  <si>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</si>
  <si>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</si>
  <si>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</si>
  <si>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</si>
  <si>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</si>
  <si>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</si>
  <si>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</si>
  <si>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</si>
  <si>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</si>
  <si>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</si>
  <si>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</si>
  <si>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</si>
  <si>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</si>
  <si>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</si>
  <si>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</si>
  <si>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</si>
  <si>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</si>
  <si>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</si>
  <si>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</si>
  <si>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</si>
  <si>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</si>
  <si>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</si>
  <si>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</si>
  <si>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</si>
  <si>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</si>
  <si>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</si>
  <si>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</si>
  <si>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</si>
  <si>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</si>
  <si>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</si>
  <si>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</si>
  <si>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</si>
  <si>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</si>
  <si>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</si>
  <si>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</si>
  <si>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</si>
  <si>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</si>
  <si>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</si>
  <si>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</si>
  <si>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</si>
  <si>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</si>
  <si>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</si>
  <si>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</si>
  <si>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</si>
  <si>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</si>
  <si>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</si>
  <si>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</si>
  <si>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</si>
  <si>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</si>
  <si>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</si>
  <si>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</si>
  <si>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</si>
  <si>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</si>
  <si>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</si>
  <si>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</si>
  <si>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</si>
  <si>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</si>
  <si>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</si>
  <si>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</si>
  <si>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</si>
  <si>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</si>
  <si>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</si>
  <si>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</si>
  <si>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</si>
  <si>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</si>
  <si>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</si>
  <si>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</si>
  <si>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</si>
  <si>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</si>
  <si>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</si>
  <si>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</si>
  <si>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</si>
  <si>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</si>
  <si>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</si>
  <si>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</si>
  <si>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</si>
  <si>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</si>
  <si>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</si>
  <si>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</si>
  <si>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</si>
  <si>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</si>
  <si>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</si>
  <si>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</si>
  <si>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</si>
  <si>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</si>
  <si>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</si>
  <si>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</si>
  <si>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</si>
  <si>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</si>
  <si>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</si>
  <si>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</si>
  <si>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</si>
  <si>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</si>
  <si>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</si>
  <si>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</si>
  <si>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</si>
  <si>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</si>
  <si>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</si>
  <si>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</si>
  <si>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</si>
  <si>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</si>
  <si>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</si>
  <si>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</si>
  <si>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</si>
  <si>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</si>
  <si>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</si>
  <si>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</si>
  <si>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</si>
  <si>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</si>
  <si>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</si>
  <si>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</si>
  <si>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</si>
  <si>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</si>
  <si>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</si>
  <si>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</si>
  <si>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</si>
  <si>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</si>
  <si>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</si>
  <si>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</si>
  <si>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</si>
  <si>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</si>
  <si>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</si>
  <si>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</si>
  <si>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</si>
  <si>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</si>
  <si>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</si>
  <si>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</si>
  <si>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</si>
  <si>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</si>
  <si>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</si>
  <si>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</si>
  <si>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</si>
  <si>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</si>
  <si>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</si>
  <si>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</si>
  <si>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</si>
  <si>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</si>
  <si>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</si>
  <si>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</si>
  <si>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</si>
  <si>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</si>
  <si>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</si>
  <si>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</si>
  <si>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</si>
  <si>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</si>
  <si>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</si>
  <si>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</si>
  <si>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</si>
  <si>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</si>
  <si>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</si>
  <si>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</si>
  <si>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</si>
  <si>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</si>
  <si>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</si>
  <si>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</si>
  <si>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</si>
  <si>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</si>
  <si>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</si>
  <si>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</si>
  <si>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</si>
  <si>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</si>
  <si>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</si>
  <si>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</si>
  <si>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</si>
  <si>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</si>
  <si>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</si>
  <si>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</si>
  <si>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</si>
  <si>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</si>
  <si>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</si>
  <si>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</si>
  <si>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</si>
  <si>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</si>
  <si>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</si>
  <si>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</si>
  <si>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</si>
  <si>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</si>
  <si>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</si>
  <si>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</si>
  <si>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</si>
  <si>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</si>
  <si>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</si>
  <si>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</si>
  <si>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</si>
  <si>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</si>
  <si>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</si>
  <si>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</si>
  <si>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</si>
  <si>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</si>
  <si>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</si>
  <si>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</si>
  <si>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</si>
  <si>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</si>
  <si>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</si>
  <si>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</si>
  <si>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</si>
  <si>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</si>
  <si>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</si>
  <si>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</si>
  <si>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</si>
  <si>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</si>
  <si>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</si>
  <si>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</si>
  <si>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</si>
  <si>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</si>
  <si>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</si>
  <si>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</si>
  <si>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</si>
  <si>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</si>
  <si>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</si>
  <si>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</si>
  <si>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</si>
  <si>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</si>
  <si>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</si>
  <si>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</si>
  <si>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</si>
  <si>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</si>
  <si>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</si>
  <si>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</si>
  <si>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</si>
  <si>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</si>
  <si>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</si>
  <si>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</si>
  <si>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</si>
  <si>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</si>
  <si>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</si>
  <si>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</si>
  <si>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</si>
  <si>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</si>
  <si>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</si>
  <si>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</si>
  <si>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</si>
  <si>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</si>
  <si>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</si>
  <si>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</si>
  <si>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</si>
  <si>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</si>
  <si>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</si>
  <si>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</si>
  <si>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</si>
  <si>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</si>
  <si>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</si>
  <si>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</si>
  <si>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</si>
  <si>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</si>
  <si>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</si>
  <si>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</si>
  <si>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</si>
  <si>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</si>
  <si>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</si>
  <si>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</si>
  <si>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</si>
  <si>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</si>
  <si>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</si>
  <si>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</si>
  <si>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</si>
  <si>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</si>
  <si>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</si>
  <si>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</si>
  <si>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</si>
  <si>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</si>
  <si>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</si>
  <si>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</si>
  <si>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</si>
  <si>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</si>
  <si>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</si>
  <si>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</si>
  <si>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</si>
  <si>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</si>
  <si>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</si>
  <si>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</si>
  <si>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</si>
  <si>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</si>
  <si>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</si>
  <si>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</si>
  <si>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</si>
  <si>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</si>
  <si>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</si>
  <si>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</si>
  <si>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</si>
  <si>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</si>
  <si>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</si>
  <si>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</si>
  <si>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</si>
  <si>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</si>
  <si>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</si>
  <si>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</si>
  <si>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</si>
  <si>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</si>
  <si>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</si>
  <si>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</si>
  <si>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</si>
  <si>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</si>
  <si>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</si>
  <si>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</si>
  <si>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</si>
  <si>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</si>
  <si>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</si>
  <si>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</si>
  <si>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</si>
  <si>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</si>
  <si>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</si>
  <si>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</si>
  <si>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</si>
  <si>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</si>
  <si>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</si>
  <si>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</si>
  <si>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</si>
  <si>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</si>
  <si>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</si>
  <si>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</si>
  <si>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</si>
  <si>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</si>
  <si>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</si>
  <si>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</si>
  <si>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</si>
  <si>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</si>
  <si>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</si>
  <si>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</si>
  <si>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</si>
  <si>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</si>
  <si>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</si>
  <si>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</si>
  <si>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</si>
  <si>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</si>
  <si>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</si>
  <si>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</si>
  <si>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</si>
  <si>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</si>
  <si>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</si>
  <si>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</si>
  <si>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</si>
  <si>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</si>
  <si>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</si>
  <si>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</si>
  <si>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</si>
  <si>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</si>
  <si>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</si>
  <si>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</si>
  <si>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</si>
  <si>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</si>
  <si>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</si>
  <si>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</si>
  <si>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</si>
  <si>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</si>
  <si>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</si>
  <si>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</si>
  <si>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</si>
  <si>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</si>
  <si>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</si>
  <si>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</si>
  <si>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</si>
  <si>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</si>
  <si>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</si>
  <si>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</si>
  <si>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</si>
  <si>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</si>
  <si>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</si>
  <si>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</si>
  <si>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</si>
  <si>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</si>
  <si>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</si>
  <si>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</si>
  <si>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</si>
  <si>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</si>
  <si>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</si>
  <si>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</si>
  <si>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</si>
  <si>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</si>
  <si>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</si>
  <si>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</si>
  <si>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</si>
  <si>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</si>
  <si>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</si>
  <si>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</si>
  <si>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</si>
  <si>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</si>
  <si>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</si>
  <si>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</si>
  <si>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</si>
  <si>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</si>
  <si>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</si>
  <si>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</si>
  <si>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</si>
  <si>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</si>
  <si>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</si>
  <si>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</si>
  <si>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</si>
  <si>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</si>
  <si>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</si>
  <si>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</si>
  <si>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</si>
  <si>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</si>
  <si>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</si>
  <si>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</si>
  <si>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</si>
  <si>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</si>
  <si>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</si>
  <si>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</si>
  <si>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</si>
  <si>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</si>
  <si>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</si>
  <si>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</si>
  <si>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</si>
  <si>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</si>
  <si>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</si>
  <si>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</si>
  <si>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</si>
  <si>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</si>
  <si>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</si>
  <si>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</si>
  <si>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</si>
  <si>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</si>
  <si>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</si>
  <si>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</si>
  <si>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</si>
  <si>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</si>
  <si>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</si>
  <si>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</si>
  <si>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</si>
  <si>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</si>
  <si>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</si>
  <si>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</si>
  <si>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</si>
  <si>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</si>
  <si>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</si>
  <si>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</si>
  <si>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</si>
  <si>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</si>
  <si>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</si>
  <si>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</si>
  <si>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</si>
  <si>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</si>
  <si>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</si>
  <si>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</si>
  <si>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</si>
  <si>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</si>
  <si>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</si>
  <si>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</si>
  <si>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</si>
  <si>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</si>
  <si>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</si>
  <si>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</si>
  <si>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</si>
  <si>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</si>
  <si>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</si>
  <si>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</si>
  <si>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</si>
  <si>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</si>
  <si>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</si>
  <si>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</si>
  <si>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</si>
  <si>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</si>
  <si>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</si>
  <si>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</si>
  <si>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</si>
  <si>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</si>
  <si>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</si>
  <si>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</si>
  <si>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</si>
  <si>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</si>
  <si>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</si>
  <si>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</si>
  <si>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</si>
  <si>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</si>
  <si>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</si>
  <si>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</si>
  <si>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</si>
  <si>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</si>
  <si>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</si>
  <si>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</si>
  <si>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</si>
  <si>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</si>
  <si>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</si>
  <si>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</si>
  <si>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</si>
  <si>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</si>
  <si>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</si>
  <si>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</si>
  <si>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</si>
  <si>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</si>
  <si>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</si>
  <si>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</si>
  <si>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</si>
  <si>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</si>
  <si>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</si>
  <si>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</si>
  <si>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</si>
  <si>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</si>
  <si>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</si>
  <si>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</si>
  <si>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</si>
  <si>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</si>
  <si>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</si>
  <si>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</si>
  <si>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</si>
  <si>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</si>
  <si>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</si>
  <si>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</si>
  <si>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</si>
  <si>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</si>
  <si>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</si>
  <si>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</si>
  <si>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</si>
  <si>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</si>
  <si>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</si>
  <si>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</si>
  <si>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</si>
  <si>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</si>
  <si>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</si>
  <si>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</si>
  <si>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</si>
  <si>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</si>
  <si>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</si>
  <si>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</si>
  <si>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</si>
  <si>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</si>
  <si>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</si>
  <si>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</si>
  <si>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</si>
  <si>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</si>
  <si>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</si>
  <si>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</si>
  <si>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</si>
  <si>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</si>
  <si>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</si>
  <si>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</si>
  <si>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</si>
  <si>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</si>
  <si>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</si>
  <si>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</si>
  <si>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</si>
  <si>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</si>
  <si>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</si>
  <si>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</si>
  <si>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</si>
  <si>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</si>
  <si>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</si>
  <si>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</si>
  <si>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</si>
  <si>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</si>
  <si>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</si>
  <si>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</si>
  <si>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</si>
  <si>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</si>
  <si>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</si>
  <si>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</si>
  <si>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</si>
  <si>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</si>
  <si>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</si>
  <si>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</si>
  <si>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</si>
  <si>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</si>
  <si>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</si>
  <si>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</si>
  <si>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</si>
  <si>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</si>
  <si>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</si>
  <si>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</si>
  <si>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</si>
  <si>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</si>
  <si>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</si>
  <si>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</si>
  <si>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</si>
  <si>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</si>
  <si>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</si>
  <si>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</si>
  <si>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</si>
  <si>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</si>
  <si>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</si>
  <si>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</si>
  <si>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</si>
  <si>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</si>
  <si>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</si>
  <si>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</si>
  <si>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</si>
  <si>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</si>
  <si>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</si>
  <si>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</si>
  <si>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</si>
  <si>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</si>
  <si>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</si>
  <si>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</si>
  <si>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</si>
  <si>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</si>
  <si>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</si>
  <si>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</si>
  <si>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</si>
  <si>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</si>
  <si>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</si>
  <si>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</si>
  <si>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</si>
  <si>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</si>
  <si>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</si>
  <si>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</si>
  <si>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</si>
  <si>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</si>
  <si>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</si>
  <si>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</si>
  <si>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</si>
  <si>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</si>
  <si>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</si>
  <si>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</si>
  <si>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</si>
  <si>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</si>
  <si>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</si>
  <si>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</si>
  <si>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</si>
  <si>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</si>
  <si>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</si>
  <si>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</si>
  <si>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</si>
  <si>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</si>
  <si>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</si>
  <si>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</si>
  <si>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</si>
  <si>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</si>
  <si>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</si>
  <si>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</si>
  <si>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</si>
  <si>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</si>
  <si>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</si>
  <si>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</si>
  <si>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</si>
  <si>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</si>
  <si>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</si>
  <si>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</si>
  <si>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</si>
  <si>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</si>
  <si>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</si>
  <si>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</si>
  <si>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</si>
  <si>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</si>
  <si>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</si>
  <si>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</si>
  <si>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</si>
  <si>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</si>
  <si>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</si>
  <si>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</si>
  <si>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</si>
  <si>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</si>
  <si>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</si>
  <si>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</si>
  <si>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</si>
  <si>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</si>
  <si>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</si>
  <si>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</si>
  <si>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</si>
  <si>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</si>
  <si>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</si>
  <si>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</si>
  <si>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</si>
  <si>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</si>
  <si>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</si>
  <si>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</si>
  <si>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</si>
  <si>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</si>
  <si>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</si>
  <si>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</si>
  <si>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</si>
  <si>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</si>
  <si>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</si>
  <si>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</si>
  <si>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</si>
  <si>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</si>
  <si>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</si>
  <si>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</si>
  <si>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</si>
  <si>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</si>
  <si>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</si>
  <si>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</si>
  <si>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</si>
  <si>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</si>
  <si>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</si>
  <si>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</si>
  <si>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</si>
  <si>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</si>
  <si>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</si>
  <si>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</si>
  <si>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</si>
  <si>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</si>
  <si>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</si>
  <si>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</si>
  <si>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</si>
  <si>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</si>
  <si>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</si>
  <si>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</si>
  <si>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</si>
  <si>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</si>
  <si>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</si>
  <si>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</si>
  <si>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</si>
  <si>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</si>
  <si>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</si>
  <si>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</si>
  <si>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</si>
  <si>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</si>
  <si>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</si>
  <si>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</si>
  <si>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</si>
  <si>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</si>
  <si>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</si>
  <si>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</si>
  <si>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</si>
  <si>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</si>
  <si>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</si>
  <si>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</si>
  <si>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</si>
  <si>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</si>
  <si>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</si>
  <si>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</si>
  <si>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</si>
  <si>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</si>
  <si>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</si>
  <si>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</si>
  <si>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</si>
  <si>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</si>
  <si>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</si>
  <si>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</si>
  <si>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</si>
  <si>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</si>
  <si>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</si>
  <si>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</si>
  <si>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</si>
  <si>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</si>
  <si>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</si>
  <si>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</si>
  <si>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</si>
  <si>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</si>
  <si>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</si>
  <si>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</si>
  <si>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</si>
  <si>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</si>
  <si>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</si>
  <si>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</si>
  <si>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</si>
  <si>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</si>
  <si>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</si>
  <si>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</si>
  <si>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</si>
  <si>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</si>
  <si>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</si>
  <si>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</si>
  <si>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</si>
  <si>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</si>
  <si>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</si>
  <si>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</si>
  <si>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</si>
  <si>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</si>
  <si>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</si>
  <si>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</si>
  <si>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</si>
  <si>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</si>
  <si>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</si>
  <si>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</si>
  <si>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</si>
  <si>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</si>
  <si>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</si>
  <si>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</si>
  <si>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</si>
  <si>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</si>
  <si>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</si>
  <si>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</si>
  <si>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</si>
  <si>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</si>
  <si>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</si>
  <si>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</si>
  <si>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</si>
  <si>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</si>
  <si>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</si>
  <si>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</si>
  <si>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</si>
  <si>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</si>
  <si>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</si>
  <si>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</si>
  <si>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</si>
  <si>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</si>
  <si>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</si>
  <si>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</si>
  <si>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</si>
  <si>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</si>
  <si>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</si>
  <si>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</si>
  <si>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</si>
  <si>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</si>
  <si>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</si>
  <si>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</si>
  <si>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</si>
  <si>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</si>
  <si>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</si>
  <si>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</si>
  <si>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</si>
  <si>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</si>
  <si>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</si>
  <si>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</si>
  <si>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</si>
  <si>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</si>
  <si>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</si>
  <si>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</si>
  <si>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</si>
  <si>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</si>
  <si>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</si>
  <si>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</si>
  <si>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</si>
  <si>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</si>
  <si>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</si>
  <si>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</si>
  <si>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</si>
  <si>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</si>
  <si>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</si>
  <si>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</si>
  <si>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</si>
  <si>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</si>
  <si>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</si>
  <si>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</si>
  <si>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</si>
  <si>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</si>
  <si>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</si>
  <si>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</si>
  <si>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</si>
  <si>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</si>
  <si>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</si>
  <si>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</si>
  <si>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</si>
  <si>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</si>
  <si>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</si>
  <si>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</si>
  <si>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</si>
  <si>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</si>
  <si>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</si>
  <si>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</si>
  <si>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</si>
  <si>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</si>
  <si>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</si>
  <si>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</si>
  <si>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</si>
  <si>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</si>
  <si>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</si>
  <si>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</si>
  <si>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</si>
  <si>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</si>
  <si>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</si>
  <si>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</si>
  <si>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</si>
  <si>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</si>
  <si>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</si>
  <si>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</si>
  <si>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</si>
  <si>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</si>
  <si>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</si>
  <si>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</si>
  <si>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</si>
  <si>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</si>
  <si>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</si>
  <si>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</si>
  <si>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</si>
  <si>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</si>
  <si>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</si>
  <si>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</si>
  <si>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</si>
  <si>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</si>
  <si>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</si>
  <si>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</si>
  <si>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</si>
  <si>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</si>
  <si>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</si>
  <si>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</si>
  <si>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</si>
  <si>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</si>
  <si>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</si>
  <si>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</si>
  <si>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</si>
  <si>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</si>
  <si>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</si>
  <si>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</si>
  <si>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</si>
  <si>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</si>
  <si>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</si>
  <si>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</si>
  <si>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</si>
  <si>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</si>
  <si>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</si>
  <si>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</si>
  <si>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</si>
  <si>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</si>
  <si>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</si>
  <si>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</si>
  <si>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</si>
  <si>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</si>
  <si>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</si>
  <si>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</si>
  <si>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</si>
  <si>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</si>
  <si>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</si>
  <si>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</si>
  <si>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</si>
  <si>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</si>
  <si>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</si>
  <si>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</si>
  <si>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</si>
  <si>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</si>
  <si>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</si>
  <si>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</si>
  <si>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</si>
  <si>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</si>
  <si>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</si>
  <si>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</si>
  <si>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</si>
  <si>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</si>
  <si>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</si>
  <si>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</si>
  <si>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</si>
  <si>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</si>
  <si>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</si>
  <si>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</si>
  <si>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</si>
  <si>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</si>
  <si>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</si>
  <si>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</si>
  <si>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</si>
  <si>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</si>
  <si>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</si>
  <si>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</si>
  <si>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</si>
  <si>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</si>
  <si>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</si>
  <si>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</si>
  <si>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</si>
  <si>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</si>
  <si>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</si>
  <si>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</si>
  <si>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</si>
  <si>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</si>
  <si>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</si>
  <si>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</si>
  <si>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</si>
  <si>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</si>
  <si>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</si>
  <si>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</si>
  <si>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</si>
  <si>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</si>
  <si>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</si>
  <si>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</si>
  <si>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</si>
  <si>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</si>
  <si>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</si>
  <si>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</si>
  <si>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</si>
  <si>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</si>
  <si>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</si>
  <si>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</si>
  <si>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</si>
  <si>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</si>
  <si>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</si>
  <si>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</si>
  <si>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</si>
  <si>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</si>
  <si>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</si>
  <si>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</si>
  <si>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</si>
  <si>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</si>
  <si>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</si>
  <si>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</si>
  <si>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</si>
  <si>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</si>
  <si>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</si>
  <si>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</si>
  <si>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</si>
  <si>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</si>
  <si>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</si>
  <si>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</si>
  <si>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</si>
  <si>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</si>
  <si>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</si>
  <si>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</si>
  <si>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</si>
  <si>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</si>
  <si>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</si>
  <si>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</si>
  <si>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</si>
  <si>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</si>
  <si>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</si>
  <si>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</si>
  <si>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</si>
  <si>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</si>
  <si>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</si>
  <si>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</si>
  <si>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</si>
  <si>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</si>
  <si>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</si>
  <si>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</si>
  <si>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</si>
  <si>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</si>
  <si>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</si>
  <si>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</si>
  <si>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</si>
  <si>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</si>
  <si>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</si>
  <si>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</si>
  <si>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</si>
  <si>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</si>
  <si>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</si>
  <si>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</si>
  <si>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</si>
  <si>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</si>
  <si>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</si>
  <si>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</si>
  <si>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</si>
  <si>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</si>
  <si>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</si>
  <si>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</si>
  <si>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</si>
  <si>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</si>
  <si>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</si>
  <si>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</si>
  <si>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</si>
  <si>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</si>
  <si>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</si>
  <si>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</si>
  <si>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</si>
  <si>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</si>
  <si>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</si>
  <si>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</si>
  <si>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</si>
  <si>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</si>
  <si>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</si>
  <si>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</si>
  <si>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</si>
  <si>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</si>
  <si>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</si>
  <si>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</si>
  <si>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</si>
  <si>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</si>
  <si>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</si>
  <si>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</si>
  <si>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</si>
  <si>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</si>
  <si>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</si>
  <si>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</si>
  <si>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</si>
  <si>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</si>
  <si>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</si>
  <si>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</si>
  <si>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</si>
  <si>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</si>
  <si>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</si>
  <si>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</si>
  <si>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</si>
  <si>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</si>
  <si>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</si>
  <si>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</si>
  <si>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</si>
  <si>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</si>
  <si>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</si>
  <si>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</si>
  <si>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</si>
  <si>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</si>
  <si>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</si>
  <si>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</si>
  <si>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</si>
  <si>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</si>
  <si>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</si>
  <si>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</si>
  <si>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</si>
  <si>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</si>
  <si>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</si>
  <si>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</si>
  <si>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</si>
  <si>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</si>
  <si>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</si>
  <si>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</si>
  <si>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</si>
  <si>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</si>
  <si>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</si>
  <si>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</si>
  <si>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</si>
  <si>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</si>
  <si>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</si>
  <si>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</si>
  <si>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</si>
  <si>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</si>
  <si>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</si>
  <si>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</si>
  <si>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</si>
  <si>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</si>
  <si>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</si>
  <si>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</si>
  <si>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</si>
  <si>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</si>
  <si>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</si>
  <si>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</si>
  <si>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</si>
  <si>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</si>
  <si>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</si>
  <si>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</si>
  <si>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</si>
  <si>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</si>
  <si>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</si>
  <si>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</si>
  <si>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</si>
  <si>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</si>
  <si>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</si>
  <si>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</si>
  <si>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</si>
  <si>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</si>
  <si>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</si>
  <si>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</si>
  <si>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</si>
  <si>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</si>
  <si>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</si>
  <si>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</si>
  <si>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</si>
  <si>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</si>
  <si>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</si>
  <si>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</si>
  <si>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</si>
  <si>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</si>
  <si>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</si>
  <si>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</si>
  <si>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</si>
  <si>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</si>
  <si>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</si>
  <si>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</si>
  <si>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</si>
  <si>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</si>
  <si>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</si>
  <si>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</si>
  <si>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</si>
  <si>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</si>
  <si>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</si>
  <si>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</si>
  <si>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</si>
  <si>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</si>
  <si>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</si>
  <si>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</si>
  <si>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</si>
  <si>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</si>
  <si>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</si>
  <si>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</si>
  <si>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</si>
  <si>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</si>
  <si>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</si>
  <si>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</si>
  <si>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</si>
  <si>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</si>
  <si>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</si>
  <si>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</si>
  <si>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</si>
  <si>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</si>
  <si>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</si>
  <si>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</si>
  <si>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</si>
  <si>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</si>
  <si>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</si>
  <si>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</si>
  <si>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</si>
  <si>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</si>
  <si>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</si>
  <si>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</si>
  <si>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</si>
  <si>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</si>
  <si>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</si>
  <si>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</si>
  <si>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</si>
  <si>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</si>
  <si>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</si>
  <si>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</si>
  <si>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</si>
  <si>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</si>
  <si>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</si>
  <si>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</si>
  <si>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</si>
  <si>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</si>
  <si>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</si>
  <si>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</si>
  <si>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</si>
  <si>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</si>
  <si>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</si>
  <si>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</si>
  <si>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</si>
  <si>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</si>
  <si>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</si>
  <si>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</si>
  <si>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</si>
  <si>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</si>
  <si>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</si>
  <si>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</si>
  <si>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</si>
  <si>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</si>
  <si>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</si>
  <si>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</si>
  <si>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</si>
  <si>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</si>
  <si>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</si>
  <si>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</si>
  <si>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</si>
  <si>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</si>
  <si>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</si>
  <si>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</si>
  <si>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</si>
  <si>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</si>
  <si>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</si>
  <si>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</si>
  <si>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</si>
  <si>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</si>
  <si>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</si>
  <si>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</si>
  <si>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</si>
  <si>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</si>
  <si>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</si>
  <si>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</si>
  <si>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</si>
  <si>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</si>
  <si>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</si>
  <si>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</si>
  <si>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</si>
  <si>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</si>
  <si>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</si>
  <si>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</si>
  <si>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</si>
  <si>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</si>
  <si>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</si>
  <si>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</si>
  <si>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</si>
  <si>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</si>
  <si>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</si>
  <si>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</si>
  <si>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</si>
  <si>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</si>
  <si>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</si>
  <si>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</si>
  <si>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</si>
  <si>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</si>
  <si>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</si>
  <si>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</si>
  <si>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</si>
  <si>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</si>
  <si>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</si>
  <si>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</si>
  <si>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</si>
  <si>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</si>
  <si>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</si>
  <si>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</si>
  <si>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</si>
  <si>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</si>
  <si>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</si>
  <si>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</si>
  <si>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</si>
  <si>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</si>
  <si>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</si>
  <si>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</si>
  <si>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</si>
  <si>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</si>
  <si>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</si>
  <si>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</si>
  <si>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</si>
  <si>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</si>
  <si>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</si>
  <si>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</si>
  <si>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</si>
  <si>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</si>
  <si>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</si>
  <si>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</si>
  <si>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</si>
  <si>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</si>
  <si>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</si>
  <si>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</si>
  <si>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</si>
  <si>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</si>
  <si>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</si>
  <si>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</si>
  <si>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</si>
  <si>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</si>
  <si>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</si>
  <si>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</si>
  <si>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</si>
  <si>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</si>
  <si>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</si>
  <si>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</si>
  <si>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</si>
  <si>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</si>
  <si>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</si>
  <si>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</si>
  <si>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</si>
  <si>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</si>
  <si>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</si>
  <si>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</si>
  <si>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</si>
  <si>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</si>
  <si>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</si>
  <si>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</si>
  <si>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</si>
  <si>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</si>
  <si>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</si>
  <si>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</si>
  <si>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</si>
  <si>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</si>
  <si>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</si>
  <si>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</si>
  <si>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</si>
  <si>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</si>
  <si>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</si>
  <si>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</si>
  <si>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</si>
  <si>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</si>
  <si>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</si>
  <si>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</si>
  <si>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</si>
  <si>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</si>
  <si>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</si>
  <si>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</si>
  <si>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</si>
  <si>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</si>
  <si>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</si>
  <si>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</si>
  <si>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</si>
  <si>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</si>
  <si>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</si>
  <si>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</si>
  <si>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</si>
  <si>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</si>
  <si>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</si>
  <si>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</si>
  <si>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</si>
  <si>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</si>
  <si>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</si>
  <si>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</si>
  <si>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</si>
  <si>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</si>
  <si>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</si>
  <si>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</si>
  <si>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</si>
  <si>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</si>
  <si>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</si>
  <si>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</si>
  <si>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</si>
  <si>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</si>
  <si>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</si>
  <si>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</si>
  <si>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</si>
  <si>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</si>
  <si>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</si>
  <si>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</si>
  <si>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</si>
  <si>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</si>
  <si>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</si>
  <si>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</si>
  <si>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</si>
  <si>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</si>
  <si>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</si>
  <si>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</si>
  <si>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</si>
  <si>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</si>
  <si>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</si>
  <si>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</si>
  <si>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</si>
  <si>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</si>
  <si>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</si>
  <si>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</si>
  <si>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</si>
  <si>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</si>
  <si>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</si>
  <si>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</si>
  <si>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</si>
  <si>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</si>
  <si>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</si>
  <si>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</si>
  <si>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</si>
  <si>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</si>
  <si>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</si>
  <si>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</si>
  <si>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</si>
  <si>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</si>
  <si>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</si>
  <si>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</si>
  <si>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</si>
  <si>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</si>
  <si>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</si>
  <si>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</si>
  <si>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</si>
  <si>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</si>
  <si>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</si>
  <si>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</si>
  <si>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</si>
  <si>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</si>
  <si>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</si>
  <si>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</si>
  <si>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</si>
  <si>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</si>
  <si>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</si>
  <si>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</si>
  <si>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</si>
  <si>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</si>
  <si>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</si>
  <si>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</si>
  <si>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</si>
  <si>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</si>
  <si>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</si>
  <si>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</si>
  <si>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</si>
  <si>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</si>
  <si>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</si>
  <si>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</si>
  <si>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</si>
  <si>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</si>
  <si>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</si>
  <si>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</si>
  <si>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</si>
  <si>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</si>
  <si>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</si>
  <si>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</si>
  <si>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</si>
  <si>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</si>
  <si>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</si>
  <si>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</si>
  <si>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</si>
  <si>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</si>
  <si>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</si>
  <si>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</si>
  <si>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</si>
  <si>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</si>
  <si>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</si>
  <si>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</si>
  <si>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</si>
  <si>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</si>
  <si>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</si>
  <si>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</si>
  <si>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</si>
  <si>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</si>
  <si>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</si>
  <si>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</si>
  <si>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</si>
  <si>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</si>
  <si>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</si>
  <si>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</si>
  <si>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</si>
  <si>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</si>
  <si>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</si>
  <si>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</si>
  <si>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</si>
  <si>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</si>
  <si>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</si>
  <si>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</si>
  <si>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</si>
  <si>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</si>
  <si>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</si>
  <si>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</si>
  <si>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</si>
  <si>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</si>
  <si>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</si>
  <si>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</si>
  <si>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</si>
  <si>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</si>
  <si>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</si>
  <si>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</si>
  <si>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</si>
  <si>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</si>
  <si>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</si>
  <si>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</si>
  <si>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</si>
  <si>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</si>
  <si>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</si>
  <si>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</si>
  <si>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</si>
  <si>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</si>
  <si>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</si>
  <si>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</si>
  <si>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</si>
  <si>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</si>
  <si>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</si>
  <si>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</si>
  <si>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</si>
  <si>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</si>
  <si>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</si>
  <si>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</si>
  <si>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</si>
  <si>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</si>
  <si>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</si>
  <si>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</si>
  <si>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</si>
  <si>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</si>
  <si>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</si>
  <si>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</si>
  <si>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</si>
  <si>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</si>
  <si>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</si>
  <si>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</si>
  <si>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</si>
  <si>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</si>
  <si>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</si>
  <si>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</si>
  <si>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</si>
  <si>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</si>
  <si>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</si>
  <si>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</si>
  <si>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</si>
  <si>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</si>
  <si>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</si>
  <si>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</si>
  <si>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</si>
  <si>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</si>
  <si>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</si>
  <si>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</si>
  <si>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</si>
  <si>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</si>
  <si>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</si>
  <si>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</si>
  <si>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</si>
  <si>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</si>
  <si>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</si>
  <si>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</si>
  <si>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</si>
  <si>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</si>
  <si>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</si>
  <si>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</si>
  <si>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</si>
  <si>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</si>
  <si>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</si>
  <si>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</si>
  <si>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</si>
  <si>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</si>
  <si>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</si>
  <si>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</si>
  <si>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</si>
  <si>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</si>
  <si>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</si>
  <si>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</si>
  <si>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</si>
  <si>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</si>
  <si>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</si>
  <si>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</si>
  <si>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</si>
  <si>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</si>
  <si>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</si>
  <si>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</si>
  <si>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</si>
  <si>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</si>
  <si>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</si>
  <si>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</si>
  <si>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</si>
  <si>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</si>
  <si>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</si>
  <si>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</si>
  <si>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</si>
  <si>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</si>
  <si>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</si>
  <si>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</si>
  <si>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</si>
  <si>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</si>
  <si>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</si>
  <si>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</si>
  <si>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</si>
  <si>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</si>
  <si>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</si>
  <si>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</si>
  <si>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</si>
  <si>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</si>
  <si>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</si>
  <si>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</si>
  <si>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</si>
  <si>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</si>
  <si>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</si>
  <si>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</si>
  <si>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</si>
  <si>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</si>
  <si>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</si>
  <si>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</si>
  <si>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</si>
  <si>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</si>
  <si>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</si>
  <si>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</si>
  <si>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</si>
  <si>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</si>
  <si>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</si>
  <si>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</si>
  <si>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</si>
  <si>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</si>
  <si>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</si>
  <si>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</si>
  <si>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</si>
  <si>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</si>
  <si>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</si>
  <si>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</si>
  <si>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</si>
  <si>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</si>
  <si>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</si>
  <si>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</si>
  <si>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</si>
  <si>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</si>
  <si>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</si>
  <si>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</si>
  <si>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</si>
  <si>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</si>
  <si>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</si>
  <si>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</si>
  <si>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</si>
  <si>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</si>
  <si>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</si>
  <si>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</si>
  <si>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</si>
  <si>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</si>
  <si>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</si>
  <si>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</si>
  <si>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</si>
  <si>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</si>
  <si>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</si>
  <si>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</si>
  <si>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</si>
  <si>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</si>
  <si>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</si>
  <si>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</si>
  <si>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</si>
  <si>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</si>
  <si>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</si>
  <si>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</si>
  <si>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</si>
  <si>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</si>
  <si>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</si>
  <si>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</si>
  <si>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</si>
  <si>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</si>
  <si>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</si>
  <si>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</si>
  <si>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</si>
  <si>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</si>
  <si>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</si>
  <si>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</si>
  <si>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</si>
  <si>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</si>
  <si>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</si>
  <si>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</si>
  <si>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</si>
  <si>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</si>
  <si>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</si>
  <si>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</si>
  <si>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</si>
  <si>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</si>
  <si>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</si>
  <si>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</si>
  <si>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</si>
  <si>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</si>
  <si>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</si>
  <si>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</si>
  <si>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</si>
  <si>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</si>
  <si>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</si>
  <si>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</si>
  <si>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</si>
  <si>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</si>
  <si>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</si>
  <si>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</si>
  <si>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</si>
  <si>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</si>
  <si>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</si>
  <si>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</si>
  <si>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</si>
  <si>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</si>
  <si>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</si>
  <si>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</si>
  <si>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</si>
  <si>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</si>
  <si>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</si>
  <si>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</si>
  <si>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</si>
  <si>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</si>
  <si>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</si>
  <si>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</si>
  <si>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</si>
  <si>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</si>
  <si>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</si>
  <si>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</si>
  <si>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</si>
  <si>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</si>
  <si>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</si>
  <si>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</si>
  <si>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</si>
  <si>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</si>
  <si>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</si>
  <si>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</si>
  <si>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</si>
  <si>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</si>
  <si>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</si>
  <si>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</si>
  <si>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</si>
  <si>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</si>
  <si>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</si>
  <si>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</si>
  <si>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</si>
  <si>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</si>
  <si>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</si>
  <si>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</si>
  <si>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</si>
  <si>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</si>
  <si>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</si>
  <si>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</si>
  <si>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</si>
  <si>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</si>
  <si>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</si>
  <si>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</si>
  <si>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</si>
  <si>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</si>
  <si>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</si>
  <si>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</si>
  <si>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</si>
  <si>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</si>
  <si>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</si>
  <si>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</si>
  <si>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</si>
  <si>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</si>
  <si>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</si>
  <si>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</si>
  <si>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</si>
  <si>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</si>
  <si>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</si>
  <si>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</si>
  <si>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</si>
  <si>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</si>
  <si>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</si>
  <si>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</si>
  <si>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</si>
  <si>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</si>
  <si>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</si>
  <si>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</si>
  <si>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</si>
  <si>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</si>
  <si>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</si>
  <si>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</si>
  <si>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</si>
  <si>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</si>
  <si>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</si>
  <si>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</si>
  <si>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</si>
  <si>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</si>
  <si>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</si>
  <si>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</si>
  <si>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</si>
  <si>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</si>
  <si>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</si>
  <si>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</si>
  <si>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</si>
  <si>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</si>
  <si>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</si>
  <si>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</si>
  <si>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</si>
  <si>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</si>
  <si>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</si>
  <si>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</si>
  <si>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</si>
  <si>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</si>
  <si>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</si>
  <si>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</si>
  <si>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</si>
  <si>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</si>
  <si>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</si>
  <si>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</si>
  <si>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</si>
  <si>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</si>
  <si>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</si>
  <si>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</si>
  <si>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</si>
  <si>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</si>
  <si>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</si>
  <si>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</si>
  <si>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</si>
  <si>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</si>
  <si>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</si>
  <si>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</si>
  <si>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</si>
  <si>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</si>
  <si>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</si>
  <si>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</si>
  <si>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</si>
  <si>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</si>
  <si>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</si>
  <si>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</si>
  <si>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</si>
  <si>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</si>
  <si>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</si>
  <si>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</si>
  <si>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</si>
  <si>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</si>
  <si>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</si>
  <si>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</si>
  <si>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</si>
  <si>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</si>
  <si>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</si>
  <si>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</si>
  <si>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</si>
  <si>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</si>
  <si>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</si>
  <si>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</si>
  <si>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</si>
  <si>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</si>
  <si>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</si>
  <si>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</si>
  <si>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</si>
  <si>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</si>
  <si>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</si>
  <si>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</si>
  <si>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</si>
  <si>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</si>
  <si>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</si>
  <si>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</si>
  <si>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</si>
  <si>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</si>
  <si>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</si>
  <si>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</si>
  <si>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</si>
  <si>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</si>
  <si>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</si>
  <si>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</si>
  <si>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</si>
  <si>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</si>
  <si>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</si>
  <si>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</si>
  <si>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</si>
  <si>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</si>
  <si>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</si>
  <si>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</si>
  <si>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</si>
  <si>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</si>
  <si>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</si>
  <si>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</si>
  <si>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</si>
  <si>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</si>
  <si>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</si>
  <si>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</si>
  <si>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</si>
  <si>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</si>
  <si>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</si>
  <si>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</si>
  <si>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</si>
  <si>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</si>
  <si>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</si>
  <si>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</si>
  <si>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</si>
  <si>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</si>
  <si>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</si>
  <si>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</si>
  <si>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</si>
  <si>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</si>
  <si>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</si>
  <si>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</si>
  <si>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</si>
  <si>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</si>
  <si>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</si>
  <si>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</si>
  <si>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</si>
  <si>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</si>
  <si>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</si>
  <si>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</si>
  <si>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</si>
  <si>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</si>
  <si>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</si>
  <si>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</si>
  <si>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</si>
  <si>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</si>
  <si>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</si>
  <si>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</si>
  <si>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</si>
  <si>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</si>
  <si>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</si>
  <si>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</si>
  <si>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</si>
  <si>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</si>
  <si>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</si>
  <si>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</si>
  <si>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</si>
  <si>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</si>
  <si>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</si>
  <si>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</si>
  <si>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</si>
  <si>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</si>
  <si>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</si>
  <si>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</si>
  <si>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</si>
  <si>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</si>
  <si>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</si>
  <si>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</si>
  <si>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</si>
  <si>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</si>
  <si>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</si>
  <si>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</si>
  <si>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</si>
  <si>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</si>
  <si>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</si>
  <si>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</si>
  <si>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</si>
  <si>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</si>
  <si>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</si>
  <si>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</si>
  <si>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</si>
  <si>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</si>
  <si>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</si>
  <si>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</si>
  <si>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</si>
  <si>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</si>
  <si>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</si>
  <si>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</si>
  <si>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</si>
  <si>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</si>
  <si>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</si>
  <si>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</si>
  <si>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</si>
  <si>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</si>
  <si>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</si>
  <si>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</si>
  <si>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</si>
  <si>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</si>
  <si>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</si>
  <si>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</si>
  <si>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</si>
  <si>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</si>
  <si>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</si>
  <si>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</si>
  <si>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</si>
  <si>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</si>
  <si>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</si>
  <si>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</si>
  <si>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</si>
  <si>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</si>
  <si>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</si>
  <si>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</si>
  <si>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</si>
  <si>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</si>
  <si>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</si>
  <si>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</si>
  <si>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</si>
  <si>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</si>
  <si>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</si>
  <si>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</si>
  <si>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</si>
  <si>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</si>
  <si>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</si>
  <si>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</si>
  <si>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</si>
  <si>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</si>
  <si>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</si>
  <si>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</si>
  <si>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</si>
  <si>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</si>
  <si>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</si>
  <si>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</si>
  <si>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</si>
  <si>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</si>
  <si>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</si>
  <si>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</si>
  <si>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</si>
  <si>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</si>
  <si>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</si>
  <si>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</si>
  <si>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</si>
  <si>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</si>
  <si>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</si>
  <si>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</si>
  <si>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</si>
  <si>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</si>
  <si>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</si>
  <si>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</si>
  <si>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</si>
  <si>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</si>
  <si>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</si>
  <si>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</si>
  <si>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</si>
  <si>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</si>
  <si>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</si>
  <si>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</si>
  <si>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</si>
  <si>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</si>
  <si>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</si>
  <si>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</si>
  <si>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</si>
  <si>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</si>
  <si>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</si>
  <si>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</si>
  <si>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</si>
  <si>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</si>
  <si>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</si>
  <si>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</si>
  <si>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</si>
  <si>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</si>
  <si>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</si>
  <si>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</si>
  <si>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</si>
  <si>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</si>
  <si>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</si>
  <si>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</si>
  <si>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</si>
  <si>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</si>
  <si>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</si>
  <si>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</si>
  <si>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</si>
  <si>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</si>
  <si>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</si>
  <si>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</si>
  <si>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</si>
  <si>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</si>
  <si>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</si>
  <si>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</si>
  <si>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</si>
  <si>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</si>
  <si>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</si>
  <si>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</si>
  <si>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</si>
  <si>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</si>
  <si>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</si>
  <si>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</si>
  <si>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</si>
  <si>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</si>
  <si>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</si>
  <si>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</si>
  <si>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</si>
  <si>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</si>
  <si>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</si>
  <si>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</si>
  <si>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</si>
  <si>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</si>
  <si>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</si>
  <si>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</si>
  <si>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</si>
  <si>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</si>
  <si>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</si>
  <si>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</si>
  <si>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</si>
  <si>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</si>
  <si>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</si>
  <si>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</si>
  <si>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</si>
  <si>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</si>
  <si>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</si>
  <si>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</si>
  <si>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</si>
  <si>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</si>
  <si>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</si>
  <si>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</si>
  <si>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</si>
  <si>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</si>
  <si>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</si>
  <si>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</si>
  <si>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</si>
  <si>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</si>
  <si>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</si>
  <si>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</si>
  <si>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</si>
  <si>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</si>
  <si>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</si>
  <si>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</si>
  <si>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</si>
  <si>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</si>
  <si>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</si>
  <si>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</si>
  <si>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</si>
  <si>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</si>
  <si>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</si>
  <si>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</si>
  <si>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</si>
  <si>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</si>
  <si>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</si>
  <si>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</si>
  <si>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</si>
  <si>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</si>
  <si>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</si>
  <si>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</si>
  <si>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</si>
  <si>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</si>
  <si>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</si>
  <si>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</si>
  <si>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</si>
  <si>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</si>
  <si>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</si>
  <si>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</si>
  <si>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</si>
  <si>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</si>
  <si>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</si>
  <si>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</si>
  <si>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</si>
  <si>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</si>
  <si>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</si>
  <si>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</si>
  <si>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</si>
  <si>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</si>
  <si>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</si>
  <si>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</si>
  <si>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</si>
  <si>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</si>
  <si>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</si>
  <si>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</si>
  <si>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</si>
  <si>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</si>
  <si>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</si>
  <si>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</si>
  <si>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</si>
  <si>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</si>
  <si>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</si>
  <si>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</si>
  <si>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</si>
  <si>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</si>
  <si>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</si>
  <si>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</si>
  <si>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</si>
  <si>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</si>
  <si>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</si>
  <si>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</si>
  <si>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</si>
  <si>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</si>
  <si>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</si>
  <si>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</si>
  <si>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</si>
  <si>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</si>
  <si>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</si>
  <si>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</si>
  <si>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</si>
  <si>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</si>
  <si>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</si>
  <si>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</si>
  <si>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</si>
  <si>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</si>
  <si>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</si>
  <si>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</si>
  <si>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</si>
  <si>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</si>
  <si>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</si>
  <si>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</si>
  <si>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</si>
  <si>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</si>
  <si>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</si>
  <si>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</si>
  <si>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</si>
  <si>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</si>
  <si>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</si>
  <si>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</si>
  <si>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</si>
  <si>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</si>
  <si>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</si>
  <si>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</si>
  <si>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</si>
  <si>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</si>
  <si>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</si>
  <si>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</si>
  <si>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</si>
  <si>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</si>
  <si>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</si>
  <si>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</si>
  <si>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</si>
  <si>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</si>
  <si>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</si>
  <si>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</si>
  <si>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</si>
  <si>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</si>
  <si>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</si>
  <si>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</si>
  <si>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</si>
  <si>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</si>
  <si>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</si>
  <si>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</si>
  <si>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</si>
  <si>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</si>
  <si>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</si>
  <si>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</si>
  <si>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</si>
  <si>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</si>
  <si>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</si>
  <si>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</si>
  <si>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</si>
  <si>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</si>
  <si>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</si>
  <si>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</si>
  <si>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</si>
  <si>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</si>
  <si>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</si>
  <si>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</si>
  <si>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</si>
  <si>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</si>
  <si>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</si>
  <si>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</si>
  <si>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</si>
  <si>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</si>
  <si>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</si>
  <si>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</si>
  <si>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</si>
  <si>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</si>
  <si>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</si>
  <si>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</si>
  <si>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</si>
  <si>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</si>
  <si>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</si>
  <si>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</si>
  <si>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</si>
  <si>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</si>
  <si>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</si>
  <si>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</si>
  <si>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</si>
  <si>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</si>
  <si>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</si>
  <si>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</si>
  <si>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</si>
  <si>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</si>
  <si>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</si>
  <si>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</si>
  <si>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</si>
  <si>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</si>
  <si>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</si>
  <si>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</si>
  <si>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</si>
  <si>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</si>
  <si>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</si>
  <si>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</si>
  <si>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</si>
  <si>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</si>
  <si>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</si>
  <si>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</si>
  <si>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</si>
  <si>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</si>
  <si>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</si>
  <si>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</si>
  <si>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</si>
  <si>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</si>
  <si>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</si>
  <si>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</si>
  <si>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</si>
  <si>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</si>
  <si>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</si>
  <si>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</si>
  <si>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</si>
  <si>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</si>
  <si>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</si>
  <si>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</si>
  <si>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</si>
  <si>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</si>
  <si>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</si>
  <si>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</si>
  <si>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</si>
  <si>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</si>
  <si>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</si>
  <si>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</si>
  <si>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</si>
  <si>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</si>
  <si>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</si>
  <si>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</si>
  <si>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</si>
  <si>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</si>
  <si>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</si>
  <si>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</si>
  <si>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</si>
  <si>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</si>
  <si>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</si>
  <si>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</si>
  <si>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</si>
  <si>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</si>
  <si>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</si>
  <si>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</si>
  <si>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</si>
  <si>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</si>
  <si>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</si>
  <si>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</si>
  <si>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</si>
  <si>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</si>
  <si>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</si>
  <si>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</si>
  <si>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</si>
  <si>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</si>
  <si>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</si>
  <si>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</si>
  <si>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</si>
  <si>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</si>
  <si>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</si>
  <si>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</si>
  <si>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</si>
  <si>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</si>
  <si>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</si>
  <si>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</si>
  <si>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</si>
  <si>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</si>
  <si>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</si>
  <si>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</si>
  <si>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</si>
  <si>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</si>
  <si>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</si>
  <si>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</si>
  <si>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</si>
  <si>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</si>
  <si>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</si>
  <si>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</si>
  <si>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</si>
  <si>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</si>
  <si>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</si>
  <si>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</si>
  <si>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</si>
  <si>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</si>
  <si>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</si>
  <si>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</si>
  <si>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</si>
  <si>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</si>
  <si>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</si>
  <si>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</si>
  <si>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</si>
  <si>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</si>
  <si>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</si>
  <si>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</si>
  <si>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</si>
  <si>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</si>
  <si>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</si>
  <si>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</si>
  <si>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</si>
  <si>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</si>
  <si>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</si>
  <si>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</si>
  <si>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</si>
  <si>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</si>
  <si>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</si>
  <si>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</si>
  <si>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</si>
  <si>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</si>
  <si>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</si>
  <si>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</si>
  <si>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</si>
  <si>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</si>
  <si>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</si>
  <si>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</si>
  <si>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</si>
  <si>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</si>
  <si>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</si>
  <si>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</si>
  <si>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</si>
  <si>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</si>
  <si>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</si>
  <si>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</si>
  <si>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</si>
  <si>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</si>
  <si>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</si>
  <si>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</si>
  <si>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</si>
  <si>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</si>
  <si>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</si>
  <si>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</si>
  <si>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</si>
  <si>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</si>
  <si>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</si>
  <si>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</si>
  <si>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</si>
  <si>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</si>
  <si>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</si>
  <si>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</si>
  <si>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</si>
  <si>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</si>
  <si>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</si>
  <si>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</si>
  <si>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</si>
  <si>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</si>
  <si>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</si>
  <si>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</si>
  <si>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</si>
  <si>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</si>
  <si>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</si>
  <si>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</si>
  <si>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</si>
  <si>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</si>
  <si>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</si>
  <si>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</si>
  <si>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</si>
  <si>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</si>
  <si>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</si>
  <si>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</si>
  <si>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</si>
  <si>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</si>
  <si>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</si>
  <si>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</si>
  <si>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</si>
  <si>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</si>
  <si>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</si>
  <si>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</si>
  <si>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</si>
  <si>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</si>
  <si>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</si>
  <si>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</si>
  <si>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</si>
  <si>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</si>
  <si>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</si>
  <si>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</si>
  <si>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</si>
  <si>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</si>
  <si>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</si>
  <si>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</si>
  <si>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</si>
  <si>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</si>
  <si>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</si>
  <si>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</si>
  <si>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</si>
  <si>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</si>
  <si>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</si>
  <si>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</si>
  <si>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</si>
  <si>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</si>
  <si>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</si>
  <si>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</si>
  <si>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</si>
  <si>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</si>
  <si>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</si>
  <si>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</si>
  <si>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</si>
  <si>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</si>
  <si>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</si>
  <si>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</si>
  <si>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</si>
  <si>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</si>
  <si>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</si>
  <si>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</si>
  <si>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</si>
  <si>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</si>
  <si>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</si>
  <si>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</si>
  <si>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</si>
  <si>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</si>
  <si>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</si>
  <si>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</si>
  <si>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</si>
  <si>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</si>
  <si>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</si>
  <si>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</si>
  <si>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</si>
  <si>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</si>
  <si>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</si>
  <si>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</si>
  <si>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</si>
  <si>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</si>
  <si>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</si>
  <si>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</si>
  <si>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</si>
  <si>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</si>
  <si>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</si>
  <si>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</si>
  <si>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</si>
  <si>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</si>
  <si>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</si>
  <si>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</si>
  <si>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</si>
  <si>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</si>
  <si>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</si>
  <si>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</si>
  <si>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</si>
  <si>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</si>
  <si>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</si>
  <si>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</si>
  <si>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</si>
  <si>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</si>
  <si>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</si>
  <si>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</si>
  <si>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</si>
  <si>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</si>
  <si>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</si>
  <si>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</si>
  <si>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</si>
  <si>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</si>
  <si>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</si>
  <si>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</si>
  <si>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</si>
  <si>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</si>
  <si>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</si>
  <si>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</si>
  <si>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</si>
  <si>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</si>
  <si>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</si>
  <si>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</si>
  <si>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</si>
  <si>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</si>
  <si>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</si>
  <si>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</si>
  <si>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</si>
  <si>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</si>
  <si>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</si>
  <si>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</si>
  <si>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</si>
  <si>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</si>
  <si>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</si>
  <si>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</si>
  <si>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</si>
  <si>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</si>
  <si>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</si>
  <si>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</si>
  <si>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</si>
  <si>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</si>
  <si>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</si>
  <si>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</si>
  <si>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</si>
  <si>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</si>
  <si>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</si>
  <si>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</si>
  <si>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</si>
  <si>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</si>
  <si>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</si>
  <si>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</si>
  <si>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</si>
  <si>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</si>
  <si>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</si>
  <si>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</si>
  <si>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</si>
  <si>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</si>
  <si>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</si>
  <si>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</si>
  <si>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</si>
  <si>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</si>
  <si>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</si>
  <si>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</si>
  <si>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</si>
  <si>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</si>
  <si>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</si>
  <si>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</si>
  <si>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</si>
  <si>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</si>
  <si>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</si>
  <si>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</si>
  <si>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</si>
  <si>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</si>
  <si>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</si>
  <si>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</si>
  <si>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</si>
  <si>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</si>
  <si>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</si>
  <si>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</si>
  <si>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</si>
  <si>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</si>
  <si>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</si>
  <si>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</si>
  <si>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</si>
  <si>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</si>
  <si>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</si>
  <si>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</si>
  <si>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</si>
  <si>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</si>
  <si>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</si>
  <si>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</si>
  <si>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</si>
  <si>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</si>
  <si>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</si>
  <si>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</si>
  <si>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</si>
  <si>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</si>
  <si>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</si>
  <si>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</si>
  <si>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</si>
  <si>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</si>
  <si>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</si>
  <si>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</si>
  <si>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</si>
  <si>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</si>
  <si>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</si>
  <si>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</si>
  <si>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</si>
  <si>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</si>
  <si>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</si>
  <si>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</si>
  <si>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</si>
  <si>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</si>
  <si>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</si>
  <si>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</si>
  <si>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</si>
  <si>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</si>
  <si>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</si>
  <si>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</si>
  <si>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</si>
  <si>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</si>
  <si>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</si>
  <si>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</si>
  <si>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</si>
  <si>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</si>
  <si>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</si>
  <si>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</si>
  <si>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</si>
  <si>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</si>
  <si>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</si>
  <si>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</si>
  <si>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</si>
  <si>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</si>
  <si>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</si>
  <si>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</si>
  <si>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</si>
  <si>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</si>
  <si>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</si>
  <si>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</si>
  <si>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</si>
  <si>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</si>
  <si>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</si>
  <si>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</si>
  <si>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</si>
  <si>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</si>
  <si>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</si>
  <si>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</si>
  <si>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</si>
  <si>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</si>
  <si>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</si>
  <si>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</si>
  <si>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</si>
  <si>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</si>
  <si>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</si>
  <si>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</si>
  <si>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</si>
  <si>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</si>
  <si>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</si>
  <si>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</si>
  <si>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</si>
  <si>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</si>
  <si>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</si>
  <si>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</si>
  <si>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</si>
  <si>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</si>
  <si>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</si>
  <si>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</si>
  <si>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</si>
  <si>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</si>
  <si>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</si>
  <si>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</si>
  <si>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</si>
  <si>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</si>
  <si>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</si>
  <si>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</si>
  <si>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</si>
  <si>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</si>
  <si>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</si>
  <si>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</si>
  <si>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</si>
  <si>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</si>
  <si>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</si>
  <si>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</si>
  <si>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</si>
  <si>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</si>
  <si>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</si>
  <si>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</si>
  <si>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</si>
  <si>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</si>
  <si>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</si>
  <si>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</si>
  <si>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</si>
  <si>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</si>
  <si>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</si>
  <si>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</si>
  <si>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</si>
  <si>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</si>
  <si>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</si>
  <si>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</si>
  <si>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</si>
  <si>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</si>
  <si>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</si>
  <si>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</si>
  <si>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</si>
  <si>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</si>
  <si>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</si>
  <si>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</si>
  <si>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</si>
  <si>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</si>
  <si>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</si>
  <si>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</si>
  <si>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</si>
  <si>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</si>
  <si>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</si>
  <si>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</si>
  <si>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</si>
  <si>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</si>
  <si>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</si>
  <si>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</si>
  <si>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</si>
  <si>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</si>
  <si>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</si>
  <si>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</si>
  <si>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</si>
  <si>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</si>
  <si>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</si>
  <si>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</si>
  <si>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</si>
  <si>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</si>
  <si>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</si>
  <si>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</si>
  <si>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</si>
  <si>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</si>
  <si>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</si>
  <si>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</si>
  <si>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</si>
  <si>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</si>
  <si>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</si>
  <si>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</si>
  <si>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</si>
  <si>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</si>
  <si>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</si>
  <si>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</si>
  <si>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</si>
  <si>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</si>
  <si>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</si>
  <si>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</si>
  <si>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</si>
  <si>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</si>
  <si>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</si>
  <si>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</si>
  <si>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</si>
  <si>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</si>
  <si>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</si>
  <si>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</si>
  <si>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</si>
  <si>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</si>
  <si>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</si>
  <si>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</si>
  <si>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</si>
  <si>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</si>
  <si>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</si>
  <si>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</si>
  <si>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</si>
  <si>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</si>
  <si>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</si>
  <si>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</si>
  <si>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</si>
  <si>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</si>
  <si>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</si>
  <si>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</si>
  <si>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</si>
  <si>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</si>
  <si>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</si>
  <si>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</si>
  <si>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</si>
  <si>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</si>
  <si>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</si>
  <si>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</si>
  <si>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</si>
  <si>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</si>
  <si>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</si>
  <si>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</si>
  <si>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</si>
  <si>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</si>
  <si>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</si>
  <si>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</si>
  <si>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</si>
  <si>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</si>
  <si>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</si>
  <si>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</si>
  <si>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</si>
  <si>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</si>
  <si>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</si>
  <si>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</si>
  <si>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</si>
  <si>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</si>
  <si>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</si>
  <si>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</si>
  <si>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</si>
  <si>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</si>
  <si>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</si>
  <si>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</si>
  <si>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</si>
  <si>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</si>
  <si>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</si>
  <si>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</si>
  <si>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</si>
  <si>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</si>
  <si>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</si>
  <si>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</si>
  <si>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</si>
  <si>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</si>
  <si>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</si>
  <si>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</si>
  <si>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</si>
  <si>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</si>
  <si>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</si>
  <si>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</si>
  <si>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</si>
  <si>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</si>
  <si>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</si>
  <si>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</si>
  <si>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</si>
  <si>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</si>
  <si>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</si>
  <si>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</si>
  <si>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</si>
  <si>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</si>
  <si>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</si>
  <si>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</si>
  <si>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</si>
  <si>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</si>
  <si>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</si>
  <si>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</si>
  <si>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</si>
  <si>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</si>
  <si>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</si>
  <si>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</si>
  <si>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</si>
  <si>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</si>
  <si>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</si>
  <si>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</si>
  <si>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</si>
  <si>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</si>
  <si>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</si>
  <si>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</si>
  <si>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</si>
  <si>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</si>
  <si>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</si>
  <si>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</si>
  <si>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</si>
  <si>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</si>
  <si>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</si>
  <si>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</si>
  <si>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</si>
  <si>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</si>
  <si>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</si>
  <si>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</si>
  <si>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</si>
  <si>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</si>
  <si>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</si>
  <si>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</si>
  <si>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</si>
  <si>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</si>
  <si>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</si>
  <si>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</si>
  <si>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</si>
  <si>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</si>
  <si>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</si>
  <si>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</si>
  <si>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</si>
  <si>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</si>
  <si>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</si>
  <si>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</si>
  <si>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</si>
  <si>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</si>
  <si>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</si>
  <si>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</si>
  <si>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</si>
  <si>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</si>
  <si>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</si>
  <si>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</si>
  <si>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</si>
  <si>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</si>
  <si>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</si>
  <si>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</si>
  <si>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</si>
  <si>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</si>
  <si>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</si>
  <si>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</si>
  <si>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</si>
  <si>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</si>
  <si>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</si>
  <si>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</si>
  <si>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</si>
  <si>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</si>
  <si>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</si>
  <si>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</si>
  <si>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</si>
  <si>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</si>
  <si>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</si>
  <si>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</si>
  <si>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</si>
  <si>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</si>
  <si>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</si>
  <si>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</si>
  <si>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</si>
  <si>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</si>
  <si>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</si>
  <si>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</si>
  <si>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</si>
  <si>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</si>
  <si>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</si>
  <si>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</si>
  <si>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</si>
  <si>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</si>
  <si>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</si>
  <si>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</si>
  <si>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</si>
  <si>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</si>
  <si>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</si>
  <si>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</si>
  <si>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</si>
  <si>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</si>
  <si>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</si>
  <si>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</si>
  <si>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</si>
  <si>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</si>
  <si>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</si>
  <si>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</si>
  <si>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</si>
  <si>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</si>
  <si>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</si>
  <si>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</si>
  <si>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</si>
  <si>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</si>
  <si>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</si>
  <si>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</si>
  <si>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</si>
  <si>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</si>
  <si>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</si>
  <si>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</si>
  <si>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</si>
  <si>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</si>
  <si>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</si>
  <si>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</si>
  <si>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</si>
  <si>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</si>
  <si>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</si>
  <si>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</si>
  <si>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</si>
  <si>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</si>
  <si>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</si>
  <si>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</si>
  <si>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</si>
  <si>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</si>
  <si>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</si>
  <si>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</si>
  <si>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</si>
  <si>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</si>
  <si>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</si>
  <si>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</si>
  <si>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</si>
  <si>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</si>
  <si>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</si>
  <si>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</si>
  <si>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</si>
  <si>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</si>
  <si>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</si>
  <si>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</si>
  <si>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</si>
  <si>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</si>
  <si>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</si>
  <si>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</si>
  <si>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</si>
  <si>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</si>
  <si>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</si>
  <si>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</si>
  <si>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</si>
  <si>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</si>
  <si>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</si>
  <si>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</si>
  <si>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</si>
  <si>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</si>
  <si>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</si>
  <si>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</si>
  <si>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</si>
  <si>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</si>
  <si>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</si>
  <si>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</si>
  <si>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</si>
  <si>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</si>
  <si>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</si>
  <si>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</si>
  <si>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</si>
  <si>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</si>
  <si>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</si>
  <si>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</si>
  <si>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</si>
  <si>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</si>
  <si>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</si>
  <si>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</si>
  <si>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</si>
  <si>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</si>
  <si>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</si>
  <si>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</si>
  <si>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</si>
  <si>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</si>
  <si>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</si>
  <si>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</si>
  <si>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</si>
  <si>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</si>
  <si>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</si>
  <si>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</si>
  <si>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</si>
  <si>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</si>
  <si>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</si>
  <si>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</si>
  <si>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</si>
  <si>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</si>
  <si>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</si>
  <si>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</si>
  <si>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</si>
  <si>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</si>
  <si>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</si>
  <si>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</si>
  <si>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</si>
  <si>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</si>
  <si>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</si>
  <si>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</si>
  <si>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</si>
  <si>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</si>
  <si>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</si>
  <si>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</si>
  <si>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</si>
  <si>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</si>
  <si>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</si>
  <si>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</si>
  <si>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</si>
  <si>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</si>
  <si>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</si>
  <si>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</si>
  <si>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</si>
  <si>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</si>
  <si>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</si>
  <si>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</si>
  <si>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</si>
  <si>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</si>
  <si>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</si>
  <si>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</si>
  <si>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</si>
  <si>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</si>
  <si>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</si>
  <si>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</si>
  <si>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</si>
  <si>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</si>
  <si>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</si>
  <si>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</si>
  <si>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</si>
  <si>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</si>
  <si>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</si>
  <si>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</si>
  <si>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</si>
  <si>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</si>
  <si>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</si>
  <si>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</si>
  <si>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</si>
  <si>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</si>
  <si>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</si>
  <si>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</si>
  <si>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</si>
  <si>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</si>
  <si>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</si>
  <si>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</si>
  <si>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</si>
  <si>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</si>
  <si>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</si>
  <si>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</si>
  <si>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</si>
  <si>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</si>
  <si>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</si>
  <si>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</si>
  <si>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</si>
  <si>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</si>
  <si>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</si>
  <si>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</si>
  <si>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</si>
  <si>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</si>
  <si>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</si>
  <si>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</si>
  <si>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</si>
  <si>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</si>
  <si>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</si>
  <si>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</si>
  <si>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</si>
  <si>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</si>
  <si>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</si>
  <si>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</si>
  <si>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</si>
  <si>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</si>
  <si>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</si>
  <si>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</si>
  <si>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</si>
  <si>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</si>
  <si>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</si>
  <si>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</si>
  <si>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</si>
  <si>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</si>
  <si>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</si>
  <si>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</si>
  <si>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</si>
  <si>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</si>
  <si>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</si>
  <si>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</si>
  <si>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</si>
  <si>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</si>
  <si>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</si>
  <si>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</si>
  <si>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</si>
  <si>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</si>
  <si>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</si>
  <si>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</si>
  <si>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</si>
  <si>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</si>
  <si>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</si>
  <si>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</si>
  <si>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</si>
  <si>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</si>
  <si>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</si>
  <si>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</si>
  <si>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</si>
  <si>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</si>
  <si>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</si>
  <si>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</si>
  <si>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</si>
  <si>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</si>
  <si>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</si>
  <si>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</si>
  <si>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</si>
  <si>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</si>
  <si>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</si>
  <si>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</si>
  <si>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</si>
  <si>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</si>
  <si>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</si>
  <si>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</si>
  <si>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</si>
  <si>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</si>
  <si>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</si>
  <si>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</si>
  <si>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</si>
  <si>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</si>
  <si>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</si>
  <si>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</si>
  <si>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</si>
  <si>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</si>
  <si>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</si>
  <si>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</si>
  <si>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</si>
  <si>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</si>
  <si>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</si>
  <si>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</si>
  <si>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</si>
  <si>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</si>
  <si>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</si>
  <si>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</si>
  <si>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</si>
  <si>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</si>
  <si>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</si>
  <si>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</si>
  <si>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</si>
  <si>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</si>
  <si>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</si>
  <si>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</si>
  <si>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</si>
  <si>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</si>
  <si>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</si>
  <si>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</si>
  <si>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</si>
  <si>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</si>
  <si>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</si>
  <si>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</si>
  <si>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</si>
  <si>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</si>
  <si>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</si>
  <si>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</si>
  <si>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</si>
  <si>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</si>
  <si>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</si>
  <si>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</si>
  <si>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</si>
  <si>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</si>
  <si>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</si>
  <si>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</si>
  <si>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</si>
  <si>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</si>
  <si>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</si>
  <si>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</si>
  <si>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</si>
  <si>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</si>
  <si>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</si>
  <si>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</si>
  <si>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</si>
  <si>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</si>
  <si>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</si>
  <si>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</si>
  <si>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</si>
  <si>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</si>
  <si>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</si>
  <si>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</si>
  <si>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</si>
  <si>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</si>
  <si>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</si>
  <si>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</si>
  <si>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</si>
  <si>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</si>
  <si>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</si>
  <si>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</si>
  <si>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</si>
  <si>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</si>
  <si>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</si>
  <si>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</si>
  <si>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</si>
  <si>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</si>
  <si>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</si>
  <si>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</si>
  <si>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</si>
  <si>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</si>
  <si>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</si>
  <si>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</si>
  <si>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</si>
  <si>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</si>
  <si>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</si>
  <si>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</si>
  <si>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</si>
  <si>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</si>
  <si>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</si>
  <si>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</si>
  <si>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</si>
  <si>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</si>
  <si>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</si>
  <si>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</si>
  <si>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</si>
  <si>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</si>
  <si>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</si>
  <si>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</si>
  <si>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</si>
  <si>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</si>
  <si>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</si>
  <si>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</si>
  <si>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</si>
  <si>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</si>
  <si>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</si>
  <si>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</si>
  <si>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</si>
  <si>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</si>
  <si>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</si>
  <si>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</si>
  <si>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</si>
  <si>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</si>
  <si>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</si>
  <si>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</si>
  <si>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</si>
  <si>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</si>
  <si>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</si>
  <si>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</si>
  <si>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</si>
  <si>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</si>
  <si>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</si>
  <si>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</si>
  <si>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</si>
  <si>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</si>
  <si>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</si>
  <si>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</si>
  <si>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</si>
  <si>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</si>
  <si>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</si>
  <si>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</si>
  <si>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</si>
  <si>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</si>
  <si>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</si>
  <si>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</si>
  <si>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</si>
  <si>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</si>
  <si>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</si>
  <si>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</si>
  <si>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</si>
  <si>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</si>
  <si>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</si>
  <si>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</si>
  <si>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</si>
  <si>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</si>
  <si>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</si>
  <si>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</si>
  <si>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</si>
  <si>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</si>
  <si>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</si>
  <si>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</si>
  <si>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</si>
  <si>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</si>
  <si>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</si>
  <si>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</si>
  <si>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</si>
  <si>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</si>
  <si>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</si>
  <si>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</si>
  <si>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</si>
  <si>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</si>
  <si>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</si>
  <si>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</si>
  <si>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</si>
  <si>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</si>
  <si>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</si>
  <si>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</si>
  <si>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</si>
  <si>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</si>
  <si>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</si>
  <si>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</si>
  <si>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</si>
  <si>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</si>
  <si>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</si>
  <si>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</si>
  <si>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</si>
  <si>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</si>
  <si>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</si>
  <si>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</si>
  <si>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</si>
  <si>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</si>
  <si>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</si>
  <si>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</si>
  <si>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</si>
  <si>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</si>
  <si>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</si>
  <si>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</si>
  <si>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</si>
  <si>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</si>
  <si>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</si>
  <si>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</si>
  <si>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</si>
  <si>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</si>
  <si>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</si>
  <si>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</si>
  <si>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</si>
  <si>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</si>
  <si>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</si>
  <si>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</si>
  <si>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</si>
  <si>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</si>
  <si>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</si>
  <si>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</si>
  <si>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</si>
  <si>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</si>
  <si>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</si>
  <si>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</si>
  <si>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</si>
  <si>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</si>
  <si>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</si>
  <si>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</si>
  <si>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</si>
  <si>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</si>
  <si>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</si>
  <si>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</si>
  <si>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</si>
  <si>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</si>
  <si>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</si>
  <si>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</si>
  <si>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</si>
  <si>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</si>
  <si>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</si>
  <si>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</si>
  <si>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</si>
  <si>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</si>
  <si>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</si>
  <si>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</si>
  <si>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</si>
  <si>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</si>
  <si>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</si>
  <si>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</si>
  <si>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</si>
  <si>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</si>
  <si>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</si>
  <si>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</si>
  <si>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</si>
  <si>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</si>
  <si>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</si>
  <si>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</si>
  <si>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</si>
  <si>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</si>
  <si>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 xml:space="preserve">team on the way ETA 40 </t>
  </si>
  <si>
    <t>PCM-20251106-00001777</t>
  </si>
  <si>
    <t>haj0103</t>
  </si>
  <si>
    <t>team on the way ETA 45</t>
  </si>
  <si>
    <t>PCM-20251106-00001614</t>
  </si>
  <si>
    <t xml:space="preserve">EM team need 10 min </t>
  </si>
  <si>
    <t>PCM-20251106-00001782</t>
  </si>
  <si>
    <t xml:space="preserve">EM team need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</si>
</sst>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4" totalsRowShown="0" headerRowDxfId="15" dataDxfId="14" headerRowBorderDxfId="12" tableBorderDxfId="13">
  <autoFilter ref="A1:L2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304.78277928241005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45967.731205208336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45967.731205208336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45967.731205208336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45967.731205208336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45967.731205208336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45967.731205208336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45967.731205208336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45967.731205208336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45967.731205208336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45967.731205208336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45967.731205208336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45967.731205208336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45967.731205208336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45967.731205208336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45967.731205208336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45967.731205208336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45967.731205208336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45967.731205208336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45967.731205208336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45967.731205208336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45967.731205208336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45967.731205208336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45967.731205208336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45967.731205208336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45967.731205208336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45967.731205208336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45967.731205208336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45967.731205208336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45967.731205208336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45967.731205208336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45967.731205208336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45967.731205208336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45967.731205208336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45967.731205208336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45967.731205208336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45967.731205208336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45967.731205208336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45967.731205208336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45967.731205208336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45967.731205208336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45967.731205208336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45967.731205208336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45967.731205208336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45967.731205208336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45967.731205208336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45967.731205208336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45967.731205208336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45967.731205208336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45967.731205208336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45967.731205208336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45967.731205208336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45967.731205208336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45967.731205208336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45967.731205208336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45967.731205208336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45967.731205208336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45967.731205208336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45967.731205208336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45967.731205208336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45967.731205208336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45967.731205208336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45967.731205208336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45967.731205208336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45967.731205208336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45967.731205208336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45967.731205208336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45967.731205208336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45967.731205208336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45967.731205208336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45967.731205208336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45967.731205208336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45967.731205208336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45967.731205208336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45967.731205208336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45967.731205208336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45967.731205208336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45967.731205208336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45967.731205208336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45967.731205208336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45967.731205208336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45967.731205208336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45967.731205208336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142.73136724537471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45967.731205208336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45967.731205208336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45967.731205208336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45967.731205208336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45967.731205208336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45967.731205208336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45967.731205208336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45967.731205208336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45967.731205208336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45967.731205208336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45967.731205208336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45967.731205208336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45967.731205208336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45967.731205208336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45967.731205208336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45967.731205208336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45967.731205208336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45967.731205208336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45967.731205208336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45967.731205208336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45967.731205208336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45967.731205208336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45967.731205208336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45967.731205208336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45967.731205208336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45967.731205208336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45967.731205208336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45967.731205208336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45967.731205208336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45967.731205208336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45967.731205208336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45967.731205208336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45967.731205208336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45967.731205208336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45967.731205208336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45967.731205208336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45967.731205208336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45967.731205208336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45967.731205208336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45967.731205208336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45967.731205208336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45967.731205208336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45967.731205208336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45967.731205208336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45967.731205208336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45967.731205208336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45967.731205208336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45967.731205208336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45967.731205208336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45967.731205208336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45967.731205208336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45967.731205208336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45967.731205208336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45967.731205208336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45967.731205208336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45967.731205208336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45967.731205208336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45967.731205208336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45967.731205208336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45967.731205208336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45967.731205208336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45967.731205208336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45967.731205208336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45967.731205208336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45967.731205208336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45967.731205208336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45967.731205208336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45967.731205208336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45967.731205208336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45967.731205208336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45967.731205208336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45967.731205208336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45967.731205208336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45967.731205208336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45967.731205208336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45967.731205208336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45967.731205208336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45967.731205208336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45967.731205208336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45967.731205208336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45967.731205208336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45967.731205208336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45967.731205208336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45967.731205208336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45967.731205208336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45967.731205208336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45967.731205208336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45967.731205208336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45967.731205208336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45967.731205208336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45967.731205208336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45967.731205208336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45967.731205208336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45967.731205208336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45967.731205208336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45967.731205208336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45967.731205208336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45967.731205208336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45967.731205208336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45967.731205208336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45967.731205208336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45967.731205208336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45967.731205208336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45967.731205208336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45967.731205208336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45967.731205208336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45967.731205208336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45967.731205208336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45967.731205208336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45967.731205208336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45967.731205208336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45967.731205208336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45967.731205208336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45967.731205208336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45967.731205208336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45967.731205208336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45967.731205208336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45967.731205208336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45967.731205208336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45967.731205208336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45967.731205208336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45967.731205208336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45967.731205208336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45967.731205208336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45967.731205208336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45967.731205208336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45967.731205208336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45967.731205208336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45967.731205208336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45967.731205208336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45967.731205208336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45967.731205208336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45967.731205208336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45967.731205208336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45967.731205208336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45967.731205208336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45967.731205208336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45967.731205208336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45967.731205208336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45967.731205208336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45967.731205208336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45967.731205208336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45967.731205208336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45967.731205208336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45967.731205208336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45967.731205208336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45967.731205208336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45967.731205208336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45967.731205208336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45967.731205208336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45967.731205208336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45967.731205208336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45967.731205208336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45967.731205208336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45967.731205208336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45967.731205208336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45967.731205208336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45967.731205208336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45967.731205208336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45967.731205208336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45967.731205208336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45967.731205208336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45967.731205208336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45967.731205208336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45967.731205208336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45967.731205208336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45967.731205208336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45967.731205208336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45967.731205208336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45967.731205208336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45967.731205208336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45967.731205208336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45967.731205208336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45967.731205208336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45967.731205208336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45967.731205208336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45967.731205208336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45967.731205208336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45967.731205208336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45967.731205208336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45967.731205208336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45967.731205208336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45967.731205208336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45967.731205208336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45967.731205208336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45967.731205208336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45967.731205208336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45967.731205208336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45967.731205208336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45967.731205208336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45967.731205208336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45967.731205208336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45967.731205208336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45967.731205208336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45967.731205208336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45967.731205208336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45967.731205208336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45967.731205208336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45967.731205208336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45967.731205208336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45967.731205208336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45967.731205208336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45967.731205208336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45967.731205208336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45967.731205208336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45967.731205208336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45967.731205208336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45967.731205208336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45967.731205208336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45967.731205208336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45967.731205208336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45967.731205208336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45967.731205208336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45967.731205208336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45967.731205208336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45967.731205208336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45967.731205208336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45967.731205208336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45967.731205208336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45967.731205208336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45967.731205208336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45967.731205208336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45967.731205208336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45967.731205208336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45967.731205208336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45967.731205208336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45967.731205208336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45967.731205208336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45967.731205208336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45967.731205208336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45967.731205208336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45967.731205208336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45967.731205208336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45967.731205208336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45967.731205208336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45967.731205208336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45967.731205208336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45967.731205208336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45967.731205208336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45967.731205208336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45967.731205208336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45967.731205208336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45967.731205208336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45967.731205208336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45967.731205208336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45967.731205208336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45967.731205208336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45967.731205208336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45967.731205208336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45967.731205208336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45967.731205208336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45967.731205208336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45967.731205208336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45967.731205208336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45967.731205208336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45967.731205208336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45967.731205208336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45967.731205208336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45967.731205208336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45967.731205208336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45967.731205208336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45967.731205208336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45967.731205208336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45967.731205208336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45967.731205208336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45967.731205208336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45967.731205208336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45967.731205208336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45967.731205208336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45967.731205208336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45967.731205208336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45967.731205208336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45967.731205208336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45967.731205208336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45967.731205208336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45967.731205208336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45967.731205208336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45967.731205208336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45967.731205208336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45967.731205208336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45967.731205208336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45967.731205208336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45967.731205208336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45967.731205208336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45967.731205208336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45967.731205208336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45967.731205208336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45967.731205208336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45967.731205208336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45967.731205208336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45967.731205208336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45967.731205208336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45967.731205208336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45967.731205208336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45967.731205208336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45967.731205208336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45967.731205208336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45967.731205208336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45967.731205208336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45967.731205208336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45967.731205208336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45967.731205208336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45967.731205208336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45967.731205208336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45967.731205208336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45967.731205208336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45967.731205208336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45967.731205208336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45967.731205208336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45967.731205208336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45967.731205208336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45967.731205208336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45967.731205208336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45967.731205208336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45967.731205208336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45967.731205208336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45967.731205208336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45967.731205208336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45967.731205208336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45967.731205208336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45967.731205208336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45967.731205208336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45967.731205208336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45967.731205208336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45967.731205208336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45967.731205208336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45967.731205208336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45967.731205208336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45967.731205208336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45967.731205208336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45967.731205208336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45967.731205208336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45967.731205208336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45967.731205208336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45967.731205208336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45967.731205208336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45967.731205208336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45967.731205208336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45967.731205208336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45967.731205208336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45967.731205208336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45967.731205208336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45967.731205208336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45967.731205208336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45967.731205208336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45967.731205208336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45967.731205208336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45967.731205208336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45967.731205208336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45967.731205208336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45967.731205208336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45967.731205208336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45967.731205208336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45967.731205208336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45967.731205208336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45967.731205208336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45967.731205208336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45967.731205208336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45967.731205208336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45967.731205208336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45967.731205208336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45967.731205208336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45967.731205208336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45967.731205208336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45967.731205208336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45967.731205208336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45967.731205208336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45967.731205208336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45967.731205208336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45967.731205208336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45967.731205208336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45967.731205208336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45967.731205208336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45967.731205208336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45967.731205208336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45967.731205208336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45967.731205208336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45967.731205208336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45967.731205208336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45967.731205208336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45967.731205208336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45967.731205208336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45967.731205208336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45967.731205208336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45967.731205208336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45967.731205208336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45967.731205208336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45967.731205208336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45967.731205208336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45967.731205208336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45967.731205208336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45967.731205208336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45967.731205208336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45967.731205208336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45967.731205208336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45967.731205208336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45967.731205208336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45967.731205208336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45967.731205208336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45967.731205208336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45967.731205208336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45967.731205208336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45967.731205208336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45967.731205208336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45967.731205208336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45967.731205208336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45967.731205208336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45967.731205208336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45967.731205208336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45967.731205208336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45967.731205208336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45967.731205208336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45967.731205208336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45967.731205208336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45967.731205208336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45967.731205208336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45967.731205208336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45967.731205208336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45967.731205208336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45967.731205208336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45967.731205208336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45967.731205208336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45967.731205208336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45967.731205208336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45967.731205208336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45967.731205208336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45967.731205208336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45967.731205208336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45967.731205208336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45967.731205208336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45967.731205208336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45967.731205208336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45967.731205208336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45967.731205208336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45967.731205208336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45967.731205208336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45967.731205208336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45967.731205208336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45967.731205208336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45967.731205208336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45967.731205208336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45967.731205208336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45967.731205208336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45967.731205208336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45967.731205208336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45967.731205208336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45967.731205208336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45967.731205208336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45967.731205208336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45967.731205208336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45967.731205208336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45967.731205208336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45967.731205208336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45967.731205208336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45967.731205208336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45967.731205208336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45967.731205208336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45967.731205208336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45967.731205208336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45967.731205208336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45967.731205208336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45967.731205208336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45967.731205208336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45967.731205208336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45967.731205208336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45967.731205208336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45967.731205208336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45967.731205208336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45967.731205208336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45967.731205208336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45967.731205208336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45967.731205208336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45967.731205208336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45967.731205208336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45967.731205208336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45967.731205208336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45967.731205208336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45967.731205208336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45967.731205208336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45967.731205208336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45967.731205208336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45967.731205208336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45967.731205208336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45967.731205208336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45967.731205208336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45967.731205208336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45967.731205208336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45967.731205208336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45967.731205208336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45967.731205208336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45967.731205208336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45967.731205208336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45967.731205208336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45967.731205208336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45967.731205208336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45967.731205208336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45967.731205208336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45967.731205208336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45967.731205208336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45967.731205208336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45967.731205208336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45967.731205208336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45967.731205208336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45967.731205208336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45967.731205208336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45967.731205208336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45967.731205208336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45967.731205208336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45967.731205208336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45967.731205208336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45967.731205208336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45967.731205208336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45967.731205208336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45967.731205208336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45967.731205208336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45967.731205208336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45967.731205208336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45967.731205208336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45967.731205208336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45967.731205208336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45967.731205208336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45967.731205208336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45967.731205208336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45967.731205208336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45967.731205208336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45967.731205208336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45967.731205208336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45967.731205208336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45967.731205208336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45967.731205208336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45967.731205208336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45967.731205208336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45967.731205208336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45967.731205208336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45967.731205208336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45967.731205208336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45967.731205208336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45967.731205208336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45967.731205208336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45967.731205208336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45967.731205208336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45967.731205208336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45967.731205208336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45967.731205208336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45967.731205208336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45967.731205208336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45967.731205208336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45967.731205208336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45967.731205208336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45967.731205208336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45967.731205208336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45967.731205208336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45967.731205208336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45967.731205208336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45967.731205208336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45967.731205208336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45967.731205208336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45967.731205208336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45967.731205208336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45967.731205208336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45967.731205208336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45967.731205208336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45967.731205208336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45967.731205208336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45967.731205208336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45967.731205208336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45967.731205208336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45967.731205208336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45967.731205208336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45967.731205208336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45967.731205208336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45967.731205208336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45967.731205208336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45967.731205208336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45967.731205208336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45967.731205208336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45967.731205208336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45967.731205208336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45967.731205208336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45967.731205208336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45967.731205208336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45967.731205208336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45967.731205208336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45967.731205208336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45967.731205208336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45967.731205208336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45967.731205208336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45967.731205208336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45967.731205208336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45967.731205208336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45967.731205208336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45967.731205208336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45967.731205208336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45967.731205208336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45967.731205208336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45967.731205208336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45967.731205208336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45967.731205208336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45967.731205208336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45967.731205208336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45967.731205208336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45967.731205208336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45967.731205208336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45967.731205208336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45967.731205208336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45967.731205208336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45967.731205208336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45967.731205208336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45967.731205208336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45967.731205208336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45967.731205208336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45967.731205208336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45967.731205208336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45967.731205208336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45967.731205208336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45967.731205208336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45967.731205208336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45967.731205208336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45967.731205208336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45967.731205208336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45967.731205208336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45967.731205208336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45967.731205208336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45967.731205208336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45967.731205208336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45967.731205208336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45967.731205208336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45967.731205208336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45967.731205208336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45967.731205208336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45967.731205208336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45967.731205208336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45967.731205208336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45967.731205208336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45967.731205208336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45967.731205208336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45967.731205208336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45967.731205208336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45967.731205208336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45967.731205208336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45967.731205208336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45967.731205208336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45967.731205208336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45967.731205208336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45967.731205208336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45967.731205208336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45967.731205208336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45967.731205208336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45967.731205208336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45967.731205208336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45967.731205208336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45967.731205208336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45967.731205208336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45967.731205208336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45967.731205208336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45967.731205208336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45967.731205208336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45967.731205208336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45967.731205208336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45967.731205208336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45967.731205208336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45967.731205208336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45967.731205208336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45967.731205208336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45967.731205208336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45967.731205208336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45967.731205208336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45967.731205208336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45967.731205208336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45967.731205208336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45967.731205208336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45967.731205208336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45967.731205208336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45967.731205208336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45967.731205208336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45967.731205208336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45967.731205208336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45967.731205208336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45967.731205208336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45967.731205208336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45967.731205208336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45967.731205208336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45967.731205208336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45967.731205208336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45967.731205208336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45967.731205208336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45967.731205208336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45967.731205208336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45967.731205208336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45967.731205208336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45967.731205208336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45967.731205208336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45967.731205208336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45967.731205208336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45967.731205208336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45967.731205208336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45967.731205208336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45967.731205208336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45967.731205208336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45967.731205208336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45967.731205208336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45967.731205208336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45967.731205208336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45967.731205208336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45967.731205208336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45967.731205208336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45967.731205208336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45967.731205208336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45967.731205208336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45967.731205208336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45967.731205208336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45967.731205208336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45967.731205208336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45967.731205208336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45967.731205208336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45967.731205208336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45967.731205208336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45967.731205208336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45967.731205208336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45967.731205208336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45967.731205208336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45967.731205208336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45967.731205208336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45967.731205208336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45967.731205208336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45967.731205208336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45967.731205208336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45967.731205208336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45967.731205208336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45967.731205208336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45967.731205208336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45967.731205208336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45967.731205208336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45967.731205208336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45967.731205208336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45967.731205208336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45967.731205208336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45967.731205208336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45967.731205208336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45967.731205208336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45967.731205208336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45967.731205208336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45967.731205208336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45967.731205208336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45967.731205208336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45967.731205208336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45967.731205208336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45967.731205208336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45967.731205208336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45967.731205208336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45967.731205208336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45967.731205208336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45967.731205208336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45967.731205208336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45967.731205208336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45967.731205208336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45967.731205208336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45967.731205208336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45967.731205208336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45967.731205208336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45967.731205208336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45967.731205208336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45967.731205208336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45967.731205208336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45967.731205208336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45967.731205208336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45967.731205208336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45967.731205208336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45967.731205208336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45967.731205208336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45967.731205208336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45967.731205208336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45967.731205208336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45967.731205208336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45967.731205208336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45967.731205208336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45967.731205208336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45967.731205208336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45967.731205208336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45967.731205208336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45967.731205208336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45967.731205208336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45967.731205208336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45967.731205208336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45967.731205208336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45967.731205208336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45967.731205208336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45967.731205208336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45967.731205208336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45967.731205208336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45967.731205208336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45967.731205208336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45967.731205208336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45967.731205208336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45967.731205208336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45967.731205208336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45967.731205208336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45967.731205208336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45967.731205208336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45967.731205208336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45967.731205208336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45967.731205208336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45967.731205208336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45967.731205208336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45967.731205208336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45967.731205208336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45967.731205208336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45967.731205208336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45967.731205208336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45967.731205208336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45967.731205208336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45967.731205208336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45967.731205208336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45967.731205208336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45967.731205208336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45967.731205208336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45967.731205208336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45967.731205208336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45967.731205208336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45967.731205208336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45967.731205208336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45967.731205208336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45967.731205208336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45967.731205208336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45967.731205208336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45967.731205208336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45967.731205208336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45967.731205208336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45967.731205208336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45967.731205208336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45967.731205208336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45967.731205208336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45967.731205208336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45967.731205208336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45967.731205208336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45967.731205208336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45967.731205208336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45967.731205208336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45967.731205208336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45967.731205208336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45967.731205208336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45967.731205208336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45967.731205208336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45967.731205208336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45967.731205208336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45967.731205208336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45967.731205208336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45967.731205208336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45967.731205208336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45967.731205208336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45967.731205208336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45967.731205208336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45967.731205208336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45967.731205208336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45967.731205208336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45967.731205208336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45967.731205208336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45967.731205208336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45967.731205208336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45967.731205208336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45967.731205208336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45967.731205208336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45967.731205208336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45967.731205208336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45967.731205208336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45967.731205208336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45967.731205208336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45967.731205208336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45967.731205208336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45967.731205208336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45967.731205208336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45967.731205208336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45967.731205208336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45967.731205208336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45967.731205208336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45967.731205208336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45967.731205208336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45967.731205208336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45967.731205208336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45967.731205208336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45967.731205208336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45967.731205208336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45967.731205208336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45967.731205208336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45967.731205208336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45967.731205208336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45967.731205208336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45967.731205208336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45967.731205208336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45967.731205208336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45967.731205208336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45967.731205208336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45967.731205208336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45967.731205208336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45967.731205208336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45967.731205208336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45967.731205208336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45967.731205208336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45967.731205208336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45967.731205208336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45967.731205208336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45967.731205208336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45967.731205208336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45967.731205208336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45967.731205208336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45967.731205208336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45967.731205208336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45967.731205208336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45967.731205208336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45967.731205208336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45967.731205208336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45967.731205208336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45967.731205208336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45967.731205208336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45967.731205208336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45967.731205208336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45967.731205208336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45967.731205208336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45967.731205208336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45967.731205208336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45967.731205208336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45967.731205208336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45967.731205208336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45967.731205208336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45967.731205208336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45967.731205208336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45967.731205208336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45967.731205208336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45967.731205208336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45967.731205208336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45967.731205208336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45967.731205208336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45967.731205208336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45967.731205208336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45967.731205208336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45967.731205208336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45967.731205208336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45967.731205208336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45967.731205208336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45967.731205208336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45967.731205208336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45967.731205208336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45967.731205208336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45967.731205208336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45967.731205208336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45967.731205208336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45967.731205208336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45967.731205208336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45967.731205208336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45967.731205208336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45967.731205208336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45967.731205208336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45967.731205208336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45967.731205208336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45967.731205208336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45967.731205208336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45967.731205208336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45967.731205208336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45967.731205208336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45967.731205208336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45967.731205208336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45967.731205208336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45967.731205208336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45967.731205208336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45967.731205208336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45967.731205208336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45967.731205208336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45967.731205208336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45967.731205208336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45967.731205208336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45967.731205208336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45967.731205208336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45967.731205208336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45967.731205208336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45967.731205208336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45967.731205208336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45967.731205208336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45967.731205208336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45967.731205208336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45967.731205208336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45967.731205208336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45967.731205208336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45967.731205208336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45967.731205208336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45967.731205208336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45967.731205208336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45967.731205208336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45967.731205208336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45967.731205208336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45967.731205208336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45967.731205208336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45967.731205208336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45967.731205208336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45967.731205208336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45967.731205208336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45967.731205208336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45967.731205208336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45967.731205208336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45967.731205208336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45967.731205208336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45967.731205208336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45967.731205208336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45967.731205208336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45967.731205208336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45967.731205208336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45967.731205208336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45967.731205208336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45967.731205208336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45967.731205208336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45967.731205208336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45967.731205208336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45967.731205208336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45967.731205208336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45967.731205208336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45967.731205208336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45967.731205208336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45967.731205208336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45967.731205208336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45967.731205208336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45967.731205208336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45967.731205208336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45967.731205208336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45967.731205208336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45967.731205208336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45967.731205208336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45967.731205208336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45967.731205208336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45967.731205208336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45967.731205208336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45967.731205208336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45967.731205208336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45967.731205208336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45967.731205208336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45967.731205208336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45967.731205208336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45967.731205208336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45967.731205208336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45967.731205208336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45967.731205208336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45967.731205208336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45967.731205208336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45967.731205208336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45967.731205208336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45967.731205208336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45967.731205208336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45967.731205208336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45967.731205208336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45967.731205208336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45967.731205208336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45967.731205208336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45967.731205208336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45967.731205208336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45967.731205208336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45967.731205208336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45967.731205208336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45967.731205208336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45967.731205208336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45967.731205208336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45967.731205208336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45967.731205208336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45967.731205208336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45967.731205208336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45967.731205208336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45967.731205208336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45967.731205208336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45967.731205208336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45967.731205208336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45967.731205208336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45967.731205208336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45967.731205208336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45967.731205208336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45967.731205208336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45967.731205208336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45967.731205208336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45967.731205208336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45967.731205208336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45967.731205208336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45967.731205208336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45967.731205208336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45967.731205208336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45967.731205208336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45967.731205208336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45967.731205208336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45967.731205208336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45967.731205208336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45967.731205208336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45967.731205208336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45967.731205208336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45967.731205208336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45967.731205208336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45967.731205208336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45967.731205208336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45967.731205208336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45967.731205208336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45967.731205208336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45967.731205208336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45967.731205208336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45967.731205208336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45967.731205208336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45967.731205208336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45967.731205208336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45967.731205208336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45967.731205208336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45967.731205208336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45967.731205208336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45967.731205208336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45967.731205208336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45967.731205208336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45967.731205208336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45967.731205208336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45967.731205208336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45967.731205208336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45967.731205208336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45967.731205208336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45967.731205208336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45967.731205208336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45967.731205208336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45967.731205208336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45967.731205208336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45967.731205208336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45967.731205208336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45967.731205208336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45967.731205208336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45967.731205208336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45967.731205208336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45967.731205208336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45967.731205208336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45967.731205208336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45967.731205208336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45967.731205208336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45967.731205208336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45967.731205208336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45967.731205208336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45967.731205208336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45967.731205208336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45967.731205208336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45967.731205208336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45967.731205208336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45967.731205208336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45967.731205208336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45967.731205208336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45967.731205208336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45967.731205208336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45967.731205208336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264.25048761573998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2</v>
      </c>
      <c r="D3" s="92" t="s">
        <v>36626</v>
      </c>
      <c r="E3" s="95" t="s">
        <v>39021</v>
      </c>
      <c r="F3" s="112">
        <v>45967.481736111113</v>
      </c>
      <c r="G3" s="113">
        <f ca="1">IFERROR(NOW()-F3,"")</f>
        <v>0.24946909722348209</v>
      </c>
      <c r="H3" s="112">
        <v>45967.385208333333</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36681</v>
      </c>
      <c r="E4" s="95" t="s">
        <v>39021</v>
      </c>
      <c r="F4" s="112">
        <v>45967.581562500003</v>
      </c>
      <c r="G4" s="113">
        <f ca="1">IFERROR(NOW()-F4,"")</f>
        <v>0.14964270833297633</v>
      </c>
      <c r="H4" s="112">
        <v>45967.572534722225</v>
      </c>
      <c r="I4" s="108" t="str">
        <f>IFERROR(VLOOKUP(D4,DB!A:F,6,0),"")</f>
        <v>SCECO</v>
      </c>
      <c r="J4" s="108" t="str">
        <f>IFERROR(VLOOKUP(D4,DB!A:G,7,0),"")</f>
        <v>In progress</v>
      </c>
      <c r="K4" s="114" t="s">
        <v>39112</v>
      </c>
      <c r="L4" s="110" t="str">
        <f>IFERROR(VLOOKUP(D4,DB!A:I,9,0),"")</f>
        <v>Latis</v>
      </c>
    </row>
    <row r="5" spans="1:16" ht="15" customHeight="1">
      <c r="A5" s="108" t="s">
        <v>39113</v>
      </c>
      <c r="B5" s="108" t="str">
        <f>IFERROR(VLOOKUP(D5,DB!A:K,11,0),"")</f>
        <v>R4</v>
      </c>
      <c r="C5" s="109">
        <v>2</v>
      </c>
      <c r="D5" s="92" t="s">
        <v>37323</v>
      </c>
      <c r="E5" s="95" t="s">
        <v>39021</v>
      </c>
      <c r="F5" s="112">
        <v>45967.59003472222</v>
      </c>
      <c r="G5" s="113">
        <f ca="1">IFERROR(NOW()-F5,"")</f>
        <v>0.14117048611660721</v>
      </c>
      <c r="H5" s="112">
        <v>45967.579270833332</v>
      </c>
      <c r="I5" s="108" t="str">
        <f>IFERROR(VLOOKUP(D5,DB!A:F,6,0),"")</f>
        <v>SCECO</v>
      </c>
      <c r="J5" s="108" t="str">
        <f>IFERROR(VLOOKUP(D5,DB!A:G,7,0),"")</f>
        <v>Dead</v>
      </c>
      <c r="K5" s="114" t="s">
        <v>39114</v>
      </c>
      <c r="L5" s="110" t="str">
        <f>IFERROR(VLOOKUP(D5,DB!A:I,9,0),"")</f>
        <v>Latis</v>
      </c>
    </row>
    <row r="6" spans="1:16" ht="15" customHeight="1">
      <c r="A6" s="108"/>
      <c r="B6" s="108" t="str">
        <f>IFERROR(VLOOKUP(D6,DB!A:K,11,0),"")</f>
        <v/>
      </c>
      <c r="C6" s="109"/>
      <c r="D6" s="92"/>
      <c r="E6" s="95"/>
      <c r="F6" s="112"/>
      <c r="G6" s="113">
        <f ca="1">IFERROR(NOW()-F6,"")</f>
        <v>45967.731205208336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45967.731205208336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45967.731205208336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45967.731205208336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45967.731205208336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45967.731205208336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45967.731205208336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45967.731205208336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45967.731205208336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45967.731205208336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45967.731205208336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45967.731205208336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45967.731205208336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45967.731205208336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45967.731205208336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45967.731205208336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45967.731205208336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45967.731205208336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45967.731205208336</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45967.731205208336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45967.731205208336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45967.731205208336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45967.731205208336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45967.731205208336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45967.731205208336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45967.731205208336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45967.731205208336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45967.731205208336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45967.731205208336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45967.731205208336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45967.731205208336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45967.731205208336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45967.731205208336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45967.731205208336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45967.731205208336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45967.731205208336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45967.731205208336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45967.731205208336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45967.731205208336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45967.731205208336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45967.731205208336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45967.731205208336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45967.731205208336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45967.731205208336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45967.731205208336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45967.731205208336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45967.731205208336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45967.731205208336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45967.731205208336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45967.731205208336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45967.731205208336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45967.731205208336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45967.731205208336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45967.731205208336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45967.731205208336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45967.731205208336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45967.731205208336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45967.731205208336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45967.731205208336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45967.731205208336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45967.731205208336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45967.731205208336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45967.731205208336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45967.731205208336</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tabSelected="1"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75.899145023147867</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41.542327893519541</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19.070094097223773</v>
      </c>
      <c r="H4" s="132">
        <v>45948.661111111112</v>
      </c>
      <c r="I4" s="131" t="str">
        <f>IFERROR(VLOOKUP(D4,DB!A:F,6,0),"")</f>
        <v>SCECO</v>
      </c>
      <c r="J4" s="131" t="str">
        <f>IFERROR(VLOOKUP(D4,DB!A:G,7,0),"")</f>
        <v>Dead</v>
      </c>
      <c r="K4" s="131" t="s">
        <v>39120</v>
      </c>
      <c r="L4" s="131" t="str">
        <f>IFERROR(VLOOKUP(D4,DB!A:I,9,0),"")</f>
        <v>Latis</v>
      </c>
    </row>
    <row r="5" spans="1:13" ht="15">
      <c r="A5" s="131" t="s">
        <v>39121</v>
      </c>
      <c r="B5" s="131" t="str">
        <f>IFERROR(VLOOKUP(D5,DB!A:K,11,0),"")</f>
        <v>R5</v>
      </c>
      <c r="C5" s="131">
        <v>2</v>
      </c>
      <c r="D5" s="131" t="s">
        <v>35780</v>
      </c>
      <c r="E5" s="131" t="s">
        <v>39122</v>
      </c>
      <c r="F5" s="132">
        <v>45967.684293981481</v>
      </c>
      <c r="G5" s="133">
        <f ca="1">IFERROR(NOW()-F5,"")</f>
        <v>4.6911226854717825E-2</v>
      </c>
      <c r="H5" s="132">
        <v>45967.702916666669</v>
      </c>
      <c r="I5" s="131" t="str">
        <f>IFERROR(VLOOKUP(D5,DB!A:F,6,0),"")</f>
        <v>Generator-SG</v>
      </c>
      <c r="J5" s="131" t="str">
        <f>IFERROR(VLOOKUP(D5,DB!A:G,7,0),"")</f>
        <v>Dead</v>
      </c>
      <c r="K5" s="131" t="s">
        <v>39123</v>
      </c>
      <c r="L5" s="131" t="str">
        <f>IFERROR(VLOOKUP(D5,DB!A:I,9,0),"")</f>
        <v>Latis</v>
      </c>
    </row>
    <row r="6" spans="1:13" ht="15">
      <c r="A6" s="131" t="s">
        <v>39124</v>
      </c>
      <c r="B6" s="131" t="str">
        <f>IFERROR(VLOOKUP(D6,DB!A:K,11,0),"")</f>
        <v>R5</v>
      </c>
      <c r="C6" s="131">
        <v>4</v>
      </c>
      <c r="D6" s="131" t="s">
        <v>39125</v>
      </c>
      <c r="E6" s="131" t="s">
        <v>39122</v>
      </c>
      <c r="F6" s="132">
        <v>45967.713946759257</v>
      </c>
      <c r="G6" s="133">
        <f ca="1">IFERROR(NOW()-F6,"")</f>
        <v>1.7258449079236016E-2</v>
      </c>
      <c r="H6" s="132">
        <v>45967.705266203702</v>
      </c>
      <c r="I6" s="131" t="str">
        <f>IFERROR(VLOOKUP(D6,DB!A:F,6,0),"")</f>
        <v>SCECO</v>
      </c>
      <c r="J6" s="131" t="str">
        <f>IFERROR(VLOOKUP(D6,DB!A:G,7,0),"")</f>
        <v>Haj Removal</v>
      </c>
      <c r="K6" s="131" t="s">
        <v>39126</v>
      </c>
      <c r="L6" s="131" t="str">
        <f>IFERROR(VLOOKUP(D6,DB!A:I,9,0),"")</f>
        <v>Latis</v>
      </c>
    </row>
    <row r="7" spans="1:13" ht="15">
      <c r="A7" s="131"/>
      <c r="B7" s="131" t="str">
        <f>IFERROR(VLOOKUP(D7,DB!A:K,11,0),"")</f>
        <v/>
      </c>
      <c r="C7" s="131"/>
      <c r="D7" s="131"/>
      <c r="E7" s="131"/>
      <c r="F7" s="132"/>
      <c r="G7" s="133">
        <f ca="1">IFERROR(NOW()-F7,"")</f>
        <v>45967.731205208336</v>
      </c>
      <c r="H7"/>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45967.731205208336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45967.731205208336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45967.731205208336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45967.731205208336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45967.731205208336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45967.731205208336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45967.731205208336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45967.731205208336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45967.731205208336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45967.731205208336</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45967.731205208336</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45967.731205208336</v>
      </c>
      <c r="H19" s="132"/>
      <c r="I19" s="131" t="str">
        <f>IFERROR(VLOOKUP(D19,DB!A:F,6,0),"")</f>
        <v/>
      </c>
      <c r="J19" s="131" t="str">
        <f>IFERROR(VLOOKUP(D19,DB!A:G,7,0),"")</f>
        <v/>
      </c>
      <c r="K19" s="131"/>
      <c r="L19" s="131" t="str">
        <f>IFERROR(VLOOKUP(D19,DB!A:I,9,0),"")</f>
        <v/>
      </c>
    </row>
    <row r="20" spans="1:12" ht="15">
      <c r="A20" s="137"/>
      <c r="B20" s="137" t="str">
        <f>IFERROR(VLOOKUP(D20,DB!A:K,11,0),"")</f>
        <v/>
      </c>
      <c r="C20" s="137"/>
      <c r="D20" s="137"/>
      <c r="E20" s="137"/>
      <c r="F20" s="138"/>
      <c r="G20" s="139">
        <f ca="1">IFERROR(NOW()-F20,"")</f>
        <v>45967.731205208336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45967.731205208336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45967.731205208336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45967.731205208336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45967.731205208336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45967.731205208336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45967.731205208336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45967.731205208336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45967.731205208336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45967.731205208336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45967.731205208336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45967.731205208336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45967.731205208336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45967.731205208336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45967.731205208336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45967.731205208336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45967.731205208336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45967.731205208336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45967.731205208336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45967.731205208336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45967.731205208336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45967.731205208336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45967.731205208336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45967.731205208336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45967.731205208336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45967.731205208336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45967.731205208336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45967.731205208336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45967.731205208336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45967.731205208336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45967.731205208336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45967.731205208336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45967.731205208336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45967.731205208336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45967.731205208336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45967.731205208336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45967.731205208336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45967.731205208336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45967.731205208336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45967.731205208336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45967.731205208336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45967.731205208336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45967.731205208336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45967.731205208336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45967.731205208336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45967.731205208336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45967.731205208336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45967.731205208336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45967.731205208336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45967.731205208336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45967.731205208336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45967.731205208336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45967.731205208336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45967.731205208336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45967.731205208336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45967.731205208336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45967.731205208336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45967.731205208336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45967.731205208336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45967.731205208336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45967.731205208336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45967.731205208336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45967.731205208336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45967.731205208336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45967.731205208336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45967.731205208336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45967.731205208336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45967.731205208336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45967.731205208336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45967.731205208336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45967.731205208336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45967.731205208336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45967.731205208336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45967.731205208336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45967.731205208336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45967.731205208336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45967.731205208336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45967.731205208336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45967.731205208336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45967.731205208336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45967.731205208336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45967.731205208336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45967.731205208336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45967.731205208336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45967.731205208336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45967.731205208336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45967.731205208336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45967.731205208336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45967.731205208336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45967.731205208336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45967.731205208336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45967.731205208336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45967.731205208336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45967.731205208336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45967.731205208336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45967.731205208336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45967.731205208336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45967.731205208336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45967.731205208336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45967.731205208336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45967.731205208336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45967.731205208336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45967.731205208336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45967.731205208336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45967.731205208336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45967.731205208336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45967.731205208336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45967.731205208336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45967.731205208336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45967.731205208336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45967.731205208336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45967.731205208336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45967.731205208336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45967.731205208336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45967.731205208336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45967.731205208336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45967.731205208336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45967.731205208336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45967.731205208336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45967.731205208336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45967.731205208336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45967.731205208336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45967.731205208336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45967.731205208336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45967.731205208336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45967.731205208336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45967.731205208336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45967.731205208336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45967.731205208336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45967.731205208336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45967.731205208336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45967.731205208336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45967.731205208336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45967.731205208336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45967.731205208336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45967.731205208336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45967.731205208336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45967.731205208336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45967.731205208336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45967.731205208336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45967.731205208336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45967.731205208336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45967.731205208336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45967.731205208336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45967.731205208336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45967.731205208336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45967.731205208336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45967.731205208336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45967.731205208336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45967.731205208336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45967.731205208336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45967.731205208336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45967.731205208336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45967.731205208336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45967.731205208336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45967.731205208336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45967.731205208336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45967.731205208336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45967.731205208336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45967.731205208336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45967.731205208336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45967.731205208336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45967.731205208336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45967.731205208336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45967.731205208336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45967.731205208336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45967.731205208336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45967.731205208336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45967.731205208336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45967.731205208336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45967.731205208336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45967.731205208336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45967.731205208336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45967.731205208336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45967.731205208336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45967.731205208336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45967.731205208336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45967.731205208336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45967.731205208336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45967.731205208336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45967.731205208336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45967.731205208336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45967.731205208336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45967.731205208336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45967.731205208336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45967.731205208336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45967.731205208336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45967.731205208336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45967.731205208336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45967.731205208336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45967.731205208336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45967.731205208336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45967.731205208336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45967.731205208336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45967.731205208336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45967.731205208336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45967.731205208336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45967.731205208336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45967.731205208336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45967.731205208336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45967.731205208336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45967.731205208336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45967.731205208336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45967.731205208336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45967.731205208336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45967.731205208336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45967.731205208336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45967.731205208336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45967.731205208336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45967.731205208336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45967.731205208336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45967.731205208336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45967.731205208336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45967.731205208336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45967.731205208336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45967.731205208336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45967.731205208336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45967.731205208336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45967.731205208336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45967.731205208336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45967.731205208336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45967.731205208336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45967.731205208336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45967.731205208336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45967.731205208336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45967.731205208336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45967.731205208336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45967.731205208336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45967.731205208336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45967.731205208336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45967.731205208336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45967.731205208336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45967.731205208336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45967.731205208336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45967.731205208336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45967.731205208336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45967.731205208336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45967.731205208336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45967.731205208336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45967.731205208336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45967.731205208336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45967.731205208336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45967.731205208336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45967.731205208336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45967.731205208336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45967.731205208336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45967.731205208336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45967.731205208336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45967.731205208336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45967.731205208336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45967.731205208336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45967.731205208336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45967.731205208336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45967.731205208336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45967.731205208336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45967.731205208336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45967.731205208336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45967.731205208336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45967.731205208336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45967.731205208336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45967.731205208336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45967.731205208336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45967.731205208336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45967.731205208336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45967.731205208336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45967.731205208336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45967.731205208336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45967.731205208336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45967.731205208336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45967.731205208336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45967.731205208336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45967.731205208336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45967.731205208336</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45967.731205208336</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45967.731205208336</v>
      </c>
      <c r="H294" s="138"/>
      <c r="I294" s="137" t="str">
        <f>IFERROR(VLOOKUP(D294,DB!A:F,6,0),"")</f>
        <v/>
      </c>
      <c r="J294" s="137" t="str">
        <f>IFERROR(VLOOKUP(D294,DB!A:G,7,0),"")</f>
        <v/>
      </c>
      <c r="K294" s="137"/>
      <c r="L294" s="137" t="str">
        <f>IFERROR(VLOOKUP(D294,DB!A:I,9,0),"")</f>
        <v/>
      </c>
    </row>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4" ht="15"/>
    <row r="405" ht="15"/>
    <row r="406" ht="15"/>
    <row r="407" ht="15"/>
    <row r="408" ht="15"/>
    <row r="409" ht="15"/>
    <row r="410" ht="15"/>
    <row r="411" ht="15"/>
    <row r="412" ht="15"/>
    <row r="413" ht="15"/>
    <row r="414"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504" ht="15"/>
    <row r="505" ht="15"/>
    <row r="506" ht="15"/>
    <row r="507" ht="15"/>
    <row r="508" ht="15"/>
    <row r="533" ht="15"/>
    <row r="534" ht="15"/>
    <row r="535" ht="15"/>
    <row r="536" ht="15"/>
    <row r="537" ht="15"/>
    <row r="538" ht="15"/>
    <row r="539" ht="15"/>
    <row r="540" ht="15"/>
    <row r="541" ht="15"/>
    <row r="542" ht="15"/>
    <row r="543"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832" ht="15"/>
    <row r="833" ht="15"/>
    <row r="834" ht="15"/>
    <row r="835" ht="15"/>
    <row r="836" ht="15"/>
    <row r="837" ht="15"/>
    <row r="838"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5" ht="15"/>
    <row r="1056" ht="15"/>
    <row r="1057"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4" ht="15"/>
    <row r="1175" ht="15"/>
    <row r="1178" ht="15"/>
    <row r="1179" ht="15"/>
    <row r="1180" ht="15"/>
    <row r="1181" ht="15"/>
    <row r="1182" ht="15"/>
    <row r="1183" ht="15"/>
    <row r="1184" ht="15"/>
    <row r="1185" ht="15"/>
    <row r="1186" ht="15"/>
    <row r="1192" ht="15"/>
    <row r="1193" ht="15"/>
    <row r="1194" ht="15"/>
    <row r="1195" ht="15"/>
    <row r="1196" ht="15"/>
    <row r="1197" ht="15"/>
    <row r="1198" ht="15"/>
    <row r="1199" ht="15"/>
    <row r="1200" ht="15"/>
    <row r="1208" ht="15"/>
    <row r="1209" ht="15"/>
    <row r="1210" ht="15"/>
    <row r="1211" ht="15"/>
    <row r="1212" ht="15"/>
    <row r="1213" ht="15"/>
    <row r="1214" ht="15"/>
    <row r="1215" ht="15"/>
    <row r="1216" ht="15"/>
    <row r="1217" ht="15"/>
    <row r="1218" ht="15"/>
    <row r="1219" ht="15"/>
    <row r="1220" ht="15"/>
    <row r="1221" ht="15"/>
    <row r="1222" ht="15"/>
    <row r="1223" ht="15"/>
    <row r="1224" ht="15"/>
    <row r="1226" ht="15"/>
    <row r="1227" ht="15"/>
    <row r="1229" ht="15"/>
    <row r="1230" ht="15"/>
    <row r="1231" ht="15"/>
    <row r="1232" ht="15"/>
    <row r="1233" ht="15"/>
    <row r="1235" ht="15"/>
    <row r="1236" ht="15"/>
    <row r="1237" ht="15"/>
    <row r="1248" ht="15"/>
    <row r="1251" ht="15"/>
  </sheetData>
  <dataValidations count="2">
    <dataValidation allowBlank="1" showInputMessage="1" showErrorMessage="1" sqref="E1" xr:uid="{920C6338-E771-4DAE-8C89-92A9093EA4DE}"/>
    <dataValidation type="list" allowBlank="1" showInputMessage="1" showErrorMessage="1" sqref="E2:E2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7.0279282408591826E-2</v>
      </c>
      <c r="H2" s="150">
        <v>45967.652800925927</v>
      </c>
      <c r="I2" s="86" t="str">
        <f>IFERROR(VLOOKUP(D2,DB!A:F,6,0),"")</f>
        <v>SCECO</v>
      </c>
      <c r="J2" s="61" t="str">
        <f>IFERROR(VLOOKUP(D2,DB!A:G,7,0),"")</f>
        <v>Dead</v>
      </c>
      <c r="K2" s="151" t="s">
        <v>39128</v>
      </c>
      <c r="L2" s="152" t="str">
        <f>IFERROR(VLOOKUP(D2,DB!A:I,9,0),"")</f>
        <v>Latis</v>
      </c>
    </row>
    <row r="3" spans="1:12" ht="31.5" customHeight="1">
      <c r="A3" s="86" t="s">
        <v>39129</v>
      </c>
      <c r="B3" s="61" t="str">
        <f>IFERROR(VLOOKUP(D3,DB!A:K,11,0),"")</f>
        <v>R6</v>
      </c>
      <c r="C3" s="61">
        <v>4</v>
      </c>
      <c r="D3" s="61" t="s">
        <v>30970</v>
      </c>
      <c r="E3" s="61" t="s">
        <v>39021</v>
      </c>
      <c r="F3" s="148">
        <v>45967.717407407406</v>
      </c>
      <c r="G3" s="149">
        <f ca="1">IFERROR(NOW()-F3,"-")</f>
        <v>1.3797800929751247E-2</v>
      </c>
      <c r="H3" s="150">
        <v>45967.697847222225</v>
      </c>
      <c r="I3" s="86" t="str">
        <f>IFERROR(VLOOKUP(D3,DB!A:F,6,0),"")</f>
        <v>SCECO</v>
      </c>
      <c r="J3" s="61" t="str">
        <f>IFERROR(VLOOKUP(D3,DB!A:G,7,0),"")</f>
        <v>Dead</v>
      </c>
      <c r="K3" s="151" t="s">
        <v>39130</v>
      </c>
      <c r="L3" s="152" t="str">
        <f>IFERROR(VLOOKUP(D3,DB!A:I,9,0),"")</f>
        <v>Latis</v>
      </c>
    </row>
    <row r="4" spans="1:12" ht="31.5" customHeight="1">
      <c r="A4" s="86"/>
      <c r="B4" s="61" t="str">
        <f>IFERROR(VLOOKUP(D4,DB!A:K,11,0),"")</f>
        <v/>
      </c>
      <c r="C4" s="61"/>
      <c r="D4" s="61"/>
      <c r="E4" s="61"/>
      <c r="F4" s="148"/>
      <c r="G4" s="149">
        <f ca="1">IFERROR(NOW()-F4,"-")</f>
        <v>45967.731205208336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45967.731205208336</v>
      </c>
      <c r="H5" s="150" t="s">
        <v>39105</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45967.731205208336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45967.731205208336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45967.731205208336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45967.731205208336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45967.731205208336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45967.731205208336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45967.731205208336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45967.731205208336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45967.731205208336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45967.731205208336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45967.731205208336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45967.731205208336</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39106</v>
      </c>
      <c r="D18" s="61"/>
      <c r="E18" s="61"/>
      <c r="F18" s="148"/>
      <c r="G18" s="149">
        <f ca="1">IFERROR(NOW()-F18,"-")</f>
        <v>45967.731205208336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45967.731205208336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45967.731205208336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45967.731205208336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45967.731205208336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45967.731205208336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45967.731205208336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45967.731205208336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45967.731205208336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45967.731205208336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45967.731205208336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45967.731205208336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45967.731205208336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45967.731205208336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45967.731205208336</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45967.731205208336</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45967.731205208336</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45967.731205208336</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2025-11-06T14:33:45Z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