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01" documentId="120_S{2AC9BD13-BADA-5192-A53E-5A8FF88502F6}" xr6:coauthVersionLast="47" xr6:coauthVersionMax="47" xr10:uidLastSave="{5321F1F5-262D-496F-B047-05D4C52B6D6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<sst xmlns="http://schemas.openxmlformats.org/spreadsheetml/2006/main" count="180280" uniqueCount="39124">
  <si>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</si>
  <si>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</si>
  <si>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</si>
  <si>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</si>
  <si>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</si>
  <si>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</si>
  <si>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</si>
  <si>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</si>
  <si>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</si>
  <si>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</si>
  <si>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</si>
  <si>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</si>
  <si>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</si>
  <si>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</si>
  <si>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</si>
  <si>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</si>
  <si>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</si>
  <si>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</si>
  <si>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</si>
  <si>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</si>
  <si>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</si>
  <si>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</si>
  <si>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</si>
  <si>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</si>
  <si>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</si>
  <si>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</si>
  <si>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</si>
  <si>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</si>
  <si>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</si>
  <si>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</si>
  <si>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</si>
  <si>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</si>
  <si>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</si>
  <si>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</si>
  <si>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</si>
  <si>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</si>
  <si>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</si>
  <si>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</si>
  <si>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</si>
  <si>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</si>
  <si>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</si>
  <si>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</si>
  <si>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</si>
  <si>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</si>
  <si>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</si>
  <si>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</si>
  <si>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</si>
  <si>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</si>
  <si>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</si>
  <si>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</si>
  <si>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</si>
  <si>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</si>
  <si>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</si>
  <si>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</si>
  <si>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</si>
  <si>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</si>
  <si>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</si>
  <si>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</si>
  <si>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</si>
  <si>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</si>
  <si>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</si>
  <si>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</si>
  <si>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</si>
  <si>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</si>
  <si>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</si>
  <si>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</si>
  <si>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</si>
  <si>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</si>
  <si>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</si>
  <si>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</si>
  <si>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</si>
  <si>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</si>
  <si>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</si>
  <si>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</si>
  <si>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</si>
  <si>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</si>
  <si>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</si>
  <si>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</si>
  <si>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</si>
  <si>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</si>
  <si>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</si>
  <si>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</si>
  <si>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</si>
  <si>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</si>
  <si>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</si>
  <si>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</si>
  <si>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</si>
  <si>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</si>
  <si>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</si>
  <si>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</si>
  <si>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</si>
  <si>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</si>
  <si>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</si>
  <si>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</si>
  <si>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</si>
  <si>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</si>
  <si>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</si>
  <si>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</si>
  <si>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</si>
  <si>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</si>
  <si>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</si>
  <si>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</si>
  <si>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</si>
  <si>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</si>
  <si>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</si>
  <si>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</si>
  <si>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</si>
  <si>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</si>
  <si>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</si>
  <si>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</si>
  <si>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</si>
  <si>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</si>
  <si>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</si>
  <si>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</si>
  <si>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</si>
  <si>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</si>
  <si>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</si>
  <si>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</si>
  <si>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</si>
  <si>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</si>
  <si>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</si>
  <si>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</si>
  <si>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</si>
  <si>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</si>
  <si>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</si>
  <si>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</si>
  <si>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</si>
  <si>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</si>
  <si>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</si>
  <si>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</si>
  <si>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</si>
  <si>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</si>
  <si>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</si>
  <si>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</si>
  <si>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</si>
  <si>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</si>
  <si>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</si>
  <si>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</si>
  <si>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</si>
  <si>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</si>
  <si>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</si>
  <si>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</si>
  <si>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</si>
  <si>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</si>
  <si>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</si>
  <si>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</si>
  <si>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</si>
  <si>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</si>
  <si>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</si>
  <si>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</si>
  <si>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</si>
  <si>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</si>
  <si>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</si>
  <si>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</si>
  <si>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</si>
  <si>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</si>
  <si>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</si>
  <si>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</si>
  <si>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</si>
  <si>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</si>
  <si>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</si>
  <si>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</si>
  <si>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</si>
  <si>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</si>
  <si>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</si>
  <si>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</si>
  <si>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</si>
  <si>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</si>
  <si>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</si>
  <si>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</si>
  <si>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</si>
  <si>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</si>
  <si>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</si>
  <si>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</si>
  <si>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</si>
  <si>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</si>
  <si>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</si>
  <si>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</si>
  <si>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</si>
  <si>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</si>
  <si>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</si>
  <si>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</si>
  <si>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</si>
  <si>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</si>
  <si>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</si>
  <si>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</si>
  <si>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</si>
  <si>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</si>
  <si>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</si>
  <si>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</si>
  <si>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</si>
  <si>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</si>
  <si>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</si>
  <si>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</si>
  <si>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</si>
  <si>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</si>
  <si>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</si>
  <si>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</si>
  <si>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</si>
  <si>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</si>
  <si>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</si>
  <si>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</si>
  <si>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</si>
  <si>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</si>
  <si>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</si>
  <si>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</si>
  <si>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</si>
  <si>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</si>
  <si>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</si>
  <si>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</si>
  <si>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</si>
  <si>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</si>
  <si>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</si>
  <si>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</si>
  <si>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</si>
  <si>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</si>
  <si>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</si>
  <si>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</si>
  <si>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</si>
  <si>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</si>
  <si>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</si>
  <si>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</si>
  <si>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</si>
  <si>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</si>
  <si>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</si>
  <si>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</si>
  <si>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</si>
  <si>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</si>
  <si>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</si>
  <si>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</si>
  <si>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</si>
  <si>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</si>
  <si>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</si>
  <si>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</si>
  <si>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</si>
  <si>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</si>
  <si>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</si>
  <si>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</si>
  <si>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</si>
  <si>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</si>
  <si>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</si>
  <si>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</si>
  <si>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</si>
  <si>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</si>
  <si>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</si>
  <si>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</si>
  <si>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</si>
  <si>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</si>
  <si>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</si>
  <si>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</si>
  <si>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</si>
  <si>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</si>
  <si>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</si>
  <si>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</si>
  <si>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</si>
  <si>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</si>
  <si>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</si>
  <si>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</si>
  <si>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</si>
  <si>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</si>
  <si>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</si>
  <si>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</si>
  <si>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</si>
  <si>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</si>
  <si>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</si>
  <si>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</si>
  <si>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</si>
  <si>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</si>
  <si>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</si>
  <si>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</si>
  <si>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</si>
  <si>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</si>
  <si>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</si>
  <si>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</si>
  <si>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</si>
  <si>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</si>
  <si>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</si>
  <si>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</si>
  <si>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</si>
  <si>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</si>
  <si>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</si>
  <si>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</si>
  <si>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</si>
  <si>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</si>
  <si>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</si>
  <si>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</si>
  <si>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</si>
  <si>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</si>
  <si>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</si>
  <si>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</si>
  <si>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</si>
  <si>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</si>
  <si>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</si>
  <si>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</si>
  <si>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</si>
  <si>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</si>
  <si>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</si>
  <si>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</si>
  <si>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</si>
  <si>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</si>
  <si>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</si>
  <si>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</si>
  <si>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</si>
  <si>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</si>
  <si>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</si>
  <si>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</si>
  <si>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</si>
  <si>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</si>
  <si>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</si>
  <si>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</si>
  <si>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</si>
  <si>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</si>
  <si>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</si>
  <si>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</si>
  <si>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</si>
  <si>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</si>
  <si>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</si>
  <si>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</si>
  <si>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</si>
  <si>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</si>
  <si>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</si>
  <si>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</si>
  <si>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</si>
  <si>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</si>
  <si>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</si>
  <si>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</si>
  <si>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</si>
  <si>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</si>
  <si>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</si>
  <si>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</si>
  <si>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</si>
  <si>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</si>
  <si>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</si>
  <si>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</si>
  <si>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</si>
  <si>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</si>
  <si>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</si>
  <si>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</si>
  <si>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</si>
  <si>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</si>
  <si>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</si>
  <si>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</si>
  <si>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</si>
  <si>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</si>
  <si>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</si>
  <si>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</si>
  <si>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</si>
  <si>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</si>
  <si>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</si>
  <si>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</si>
  <si>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</si>
  <si>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</si>
  <si>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</si>
  <si>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</si>
  <si>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</si>
  <si>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</si>
  <si>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</si>
  <si>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</si>
  <si>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</si>
  <si>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</si>
  <si>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</si>
  <si>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</si>
  <si>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</si>
  <si>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</si>
  <si>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</si>
  <si>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</si>
  <si>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</si>
  <si>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</si>
  <si>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</si>
  <si>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</si>
  <si>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</si>
  <si>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</si>
  <si>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</si>
  <si>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</si>
  <si>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</si>
  <si>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</si>
  <si>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</si>
  <si>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</si>
  <si>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</si>
  <si>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</si>
  <si>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</si>
  <si>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</si>
  <si>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</si>
  <si>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</si>
  <si>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</si>
  <si>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</si>
  <si>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</si>
  <si>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</si>
  <si>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</si>
  <si>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</si>
  <si>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</si>
  <si>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</si>
  <si>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</si>
  <si>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</si>
  <si>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</si>
  <si>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</si>
  <si>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</si>
  <si>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</si>
  <si>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</si>
  <si>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</si>
  <si>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</si>
  <si>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</si>
  <si>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</si>
  <si>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</si>
  <si>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</si>
  <si>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</si>
  <si>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</si>
  <si>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</si>
  <si>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</si>
  <si>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</si>
  <si>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</si>
  <si>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</si>
  <si>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</si>
  <si>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</si>
  <si>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</si>
  <si>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</si>
  <si>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</si>
  <si>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</si>
  <si>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</si>
  <si>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</si>
  <si>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</si>
  <si>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</si>
  <si>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</si>
  <si>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</si>
  <si>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</si>
  <si>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</si>
  <si>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</si>
  <si>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</si>
  <si>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</si>
  <si>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</si>
  <si>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</si>
  <si>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</si>
  <si>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</si>
  <si>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</si>
  <si>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</si>
  <si>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</si>
  <si>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</si>
  <si>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</si>
  <si>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</si>
  <si>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</si>
  <si>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</si>
  <si>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</si>
  <si>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</si>
  <si>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</si>
  <si>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</si>
  <si>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</si>
  <si>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</si>
  <si>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</si>
  <si>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</si>
  <si>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</si>
  <si>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</si>
  <si>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</si>
  <si>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</si>
  <si>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</si>
  <si>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</si>
  <si>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</si>
  <si>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</si>
  <si>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</si>
  <si>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</si>
  <si>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</si>
  <si>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</si>
  <si>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</si>
  <si>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</si>
  <si>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</si>
  <si>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</si>
  <si>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</si>
  <si>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</si>
  <si>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</si>
  <si>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</si>
  <si>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</si>
  <si>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</si>
  <si>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</si>
  <si>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</si>
  <si>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</si>
  <si>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</si>
  <si>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</si>
  <si>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</si>
  <si>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</si>
  <si>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</si>
  <si>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</si>
  <si>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</si>
  <si>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</si>
  <si>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</si>
  <si>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</si>
  <si>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</si>
  <si>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</si>
  <si>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</si>
  <si>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</si>
  <si>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</si>
  <si>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</si>
  <si>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</si>
  <si>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</si>
  <si>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</si>
  <si>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</si>
  <si>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</si>
  <si>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</si>
  <si>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</si>
  <si>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</si>
  <si>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</si>
  <si>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</si>
  <si>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</si>
  <si>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</si>
  <si>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</si>
  <si>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</si>
  <si>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</si>
  <si>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</si>
  <si>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</si>
  <si>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</si>
  <si>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</si>
  <si>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</si>
  <si>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</si>
  <si>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</si>
  <si>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</si>
  <si>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</si>
  <si>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</si>
  <si>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</si>
  <si>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</si>
  <si>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</si>
  <si>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</si>
  <si>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</si>
  <si>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</si>
  <si>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</si>
  <si>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</si>
  <si>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</si>
  <si>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</si>
  <si>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</si>
  <si>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</si>
  <si>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</si>
  <si>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</si>
  <si>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</si>
  <si>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</si>
  <si>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</si>
  <si>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</si>
  <si>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</si>
  <si>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</si>
  <si>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</si>
  <si>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</si>
  <si>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</si>
  <si>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</si>
  <si>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</si>
  <si>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</si>
  <si>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</si>
  <si>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</si>
  <si>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</si>
  <si>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</si>
  <si>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</si>
  <si>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</si>
  <si>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</si>
  <si>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</si>
  <si>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</si>
  <si>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</si>
  <si>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</si>
  <si>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</si>
  <si>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</si>
  <si>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</si>
  <si>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</si>
  <si>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</si>
  <si>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</si>
  <si>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</si>
  <si>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</si>
  <si>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</si>
  <si>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</si>
  <si>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</si>
  <si>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</si>
  <si>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</si>
  <si>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</si>
  <si>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</si>
  <si>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</si>
  <si>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</si>
  <si>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</si>
  <si>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</si>
  <si>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</si>
  <si>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</si>
  <si>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</si>
  <si>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</si>
  <si>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</si>
  <si>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</si>
  <si>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</si>
  <si>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</si>
  <si>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</si>
  <si>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</si>
  <si>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</si>
  <si>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</si>
  <si>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</si>
  <si>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</si>
  <si>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</si>
  <si>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</si>
  <si>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</si>
  <si>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</si>
  <si>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</si>
  <si>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</si>
  <si>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</si>
  <si>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</si>
  <si>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</si>
  <si>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</si>
  <si>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</si>
  <si>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</si>
  <si>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</si>
  <si>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</si>
  <si>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</si>
  <si>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</si>
  <si>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</si>
  <si>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</si>
  <si>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</si>
  <si>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</si>
  <si>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</si>
  <si>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</si>
  <si>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</si>
  <si>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</si>
  <si>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</si>
  <si>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</si>
  <si>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</si>
  <si>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</si>
  <si>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</si>
  <si>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</si>
  <si>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</si>
  <si>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</si>
  <si>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</si>
  <si>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</si>
  <si>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</si>
  <si>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</si>
  <si>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</si>
  <si>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</si>
  <si>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</si>
  <si>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</si>
  <si>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</si>
  <si>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</si>
  <si>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</si>
  <si>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</si>
  <si>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</si>
  <si>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</si>
  <si>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</si>
  <si>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</si>
  <si>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</si>
  <si>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</si>
  <si>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</si>
  <si>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</si>
  <si>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</si>
  <si>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</si>
  <si>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</si>
  <si>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</si>
  <si>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</si>
  <si>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</si>
  <si>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</si>
  <si>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</si>
  <si>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</si>
  <si>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</si>
  <si>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</si>
  <si>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</si>
  <si>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</si>
  <si>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</si>
  <si>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</si>
  <si>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</si>
  <si>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</si>
  <si>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</si>
  <si>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</si>
  <si>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</si>
  <si>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</si>
  <si>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</si>
  <si>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</si>
  <si>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</si>
  <si>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</si>
  <si>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</si>
  <si>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</si>
  <si>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</si>
  <si>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</si>
  <si>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</si>
  <si>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</si>
  <si>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</si>
  <si>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</si>
  <si>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</si>
  <si>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</si>
  <si>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</si>
  <si>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</si>
  <si>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</si>
  <si>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</si>
  <si>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</si>
  <si>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</si>
  <si>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</si>
  <si>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</si>
  <si>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</si>
  <si>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</si>
  <si>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</si>
  <si>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</si>
  <si>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</si>
  <si>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</si>
  <si>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</si>
  <si>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</si>
  <si>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</si>
  <si>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</si>
  <si>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</si>
  <si>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</si>
  <si>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</si>
  <si>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</si>
  <si>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</si>
  <si>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</si>
  <si>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</si>
  <si>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</si>
  <si>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</si>
  <si>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</si>
  <si>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</si>
  <si>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</si>
  <si>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</si>
  <si>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</si>
  <si>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</si>
  <si>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</si>
  <si>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</si>
  <si>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</si>
  <si>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</si>
  <si>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</si>
  <si>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</si>
  <si>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</si>
  <si>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</si>
  <si>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</si>
  <si>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</si>
  <si>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</si>
  <si>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</si>
  <si>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</si>
  <si>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</si>
  <si>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</si>
  <si>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</si>
  <si>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</si>
  <si>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</si>
  <si>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</si>
  <si>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</si>
  <si>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</si>
  <si>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</si>
  <si>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</si>
  <si>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</si>
  <si>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</si>
  <si>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</si>
  <si>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</si>
  <si>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</si>
  <si>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</si>
  <si>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</si>
  <si>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</si>
  <si>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</si>
  <si>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</si>
  <si>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</si>
  <si>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</si>
  <si>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</si>
  <si>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</si>
  <si>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</si>
  <si>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</si>
  <si>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</si>
  <si>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</si>
  <si>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</si>
  <si>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</si>
  <si>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</si>
  <si>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</si>
  <si>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</si>
  <si>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</si>
  <si>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</si>
  <si>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</si>
  <si>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</si>
  <si>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</si>
  <si>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</si>
  <si>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</si>
  <si>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</si>
  <si>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</si>
  <si>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</si>
  <si>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</si>
  <si>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</si>
  <si>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</si>
  <si>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</si>
  <si>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</si>
  <si>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</si>
  <si>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</si>
  <si>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</si>
  <si>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</si>
  <si>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</si>
  <si>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</si>
  <si>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</si>
  <si>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</si>
  <si>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</si>
  <si>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</si>
  <si>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</si>
  <si>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</si>
  <si>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</si>
  <si>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</si>
  <si>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</si>
  <si>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</si>
  <si>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</si>
  <si>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</si>
  <si>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</si>
  <si>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</si>
  <si>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</si>
  <si>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</si>
  <si>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</si>
  <si>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</si>
  <si>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</si>
  <si>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</si>
  <si>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</si>
  <si>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</si>
  <si>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</si>
  <si>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</si>
  <si>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</si>
  <si>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</si>
  <si>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</si>
  <si>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</si>
  <si>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</si>
  <si>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</si>
  <si>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</si>
  <si>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</si>
  <si>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</si>
  <si>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</si>
  <si>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</si>
  <si>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</si>
  <si>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</si>
  <si>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</si>
  <si>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</si>
  <si>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</si>
  <si>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</si>
  <si>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</si>
  <si>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</si>
  <si>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</si>
  <si>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</si>
  <si>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</si>
  <si>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</si>
  <si>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</si>
  <si>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</si>
  <si>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</si>
  <si>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</si>
  <si>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</si>
  <si>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</si>
  <si>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</si>
  <si>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</si>
  <si>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</si>
  <si>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</si>
  <si>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</si>
  <si>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</si>
  <si>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</si>
  <si>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</si>
  <si>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</si>
  <si>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</si>
  <si>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</si>
  <si>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</si>
  <si>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</si>
  <si>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</si>
  <si>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</si>
  <si>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</si>
  <si>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</si>
  <si>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</si>
  <si>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</si>
  <si>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</si>
  <si>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</si>
  <si>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</si>
  <si>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</si>
  <si>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</si>
  <si>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</si>
  <si>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</si>
  <si>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</si>
  <si>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</si>
  <si>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</si>
  <si>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</si>
  <si>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</si>
  <si>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</si>
  <si>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</si>
  <si>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</si>
  <si>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</si>
  <si>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</si>
  <si>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</si>
  <si>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</si>
  <si>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</si>
  <si>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</si>
  <si>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</si>
  <si>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</si>
  <si>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</si>
  <si>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</si>
  <si>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</si>
  <si>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</si>
  <si>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</si>
  <si>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</si>
  <si>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</si>
  <si>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</si>
  <si>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</si>
  <si>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</si>
  <si>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</si>
  <si>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</si>
  <si>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</si>
  <si>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</si>
  <si>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</si>
  <si>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</si>
  <si>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</si>
  <si>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</si>
  <si>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</si>
  <si>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</si>
  <si>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</si>
  <si>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</si>
  <si>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</si>
  <si>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</si>
  <si>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</si>
  <si>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</si>
  <si>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</si>
  <si>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</si>
  <si>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</si>
  <si>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</si>
  <si>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</si>
  <si>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</si>
  <si>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</si>
  <si>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</si>
  <si>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</si>
  <si>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</si>
  <si>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</si>
  <si>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</si>
  <si>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</si>
  <si>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</si>
  <si>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</si>
  <si>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</si>
  <si>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</si>
  <si>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</si>
  <si>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</si>
  <si>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</si>
  <si>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</si>
  <si>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</si>
  <si>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</si>
  <si>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</si>
  <si>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</si>
  <si>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</si>
  <si>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</si>
  <si>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</si>
  <si>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</si>
  <si>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</si>
  <si>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</si>
  <si>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</si>
  <si>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</si>
  <si>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</si>
  <si>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</si>
  <si>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</si>
  <si>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</si>
  <si>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</si>
  <si>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</si>
  <si>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</si>
  <si>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</si>
  <si>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</si>
  <si>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</si>
  <si>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</si>
  <si>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</si>
  <si>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</si>
  <si>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</si>
  <si>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</si>
  <si>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</si>
  <si>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</si>
  <si>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</si>
  <si>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</si>
  <si>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</si>
  <si>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</si>
  <si>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</si>
  <si>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</si>
  <si>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</si>
  <si>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</si>
  <si>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</si>
  <si>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</si>
  <si>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</si>
  <si>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</si>
  <si>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</si>
  <si>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</si>
  <si>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</si>
  <si>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</si>
  <si>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</si>
  <si>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</si>
  <si>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</si>
  <si>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</si>
  <si>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</si>
  <si>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</si>
  <si>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</si>
  <si>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</si>
  <si>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</si>
  <si>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</si>
  <si>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</si>
  <si>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</si>
  <si>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</si>
  <si>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</si>
  <si>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</si>
  <si>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</si>
  <si>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</si>
  <si>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</si>
  <si>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</si>
  <si>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</si>
  <si>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</si>
  <si>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</si>
  <si>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</si>
  <si>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</si>
  <si>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</si>
  <si>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</si>
  <si>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</si>
  <si>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</si>
  <si>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</si>
  <si>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</si>
  <si>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</si>
  <si>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</si>
  <si>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</si>
  <si>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</si>
  <si>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</si>
  <si>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</si>
  <si>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</si>
  <si>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</si>
  <si>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</si>
  <si>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</si>
  <si>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</si>
  <si>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</si>
  <si>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</si>
  <si>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</si>
  <si>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</si>
  <si>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</si>
  <si>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</si>
  <si>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</si>
  <si>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</si>
  <si>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</si>
  <si>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</si>
  <si>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</si>
  <si>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</si>
  <si>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</si>
  <si>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</si>
  <si>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</si>
  <si>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</si>
  <si>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</si>
  <si>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</si>
  <si>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</si>
  <si>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</si>
  <si>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</si>
  <si>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</si>
  <si>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</si>
  <si>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</si>
  <si>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</si>
  <si>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</si>
  <si>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</si>
  <si>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</si>
  <si>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</si>
  <si>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</si>
  <si>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</si>
  <si>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</si>
  <si>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</si>
  <si>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</si>
  <si>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</si>
  <si>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</si>
  <si>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</si>
  <si>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</si>
  <si>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</si>
  <si>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</si>
  <si>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</si>
  <si>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</si>
  <si>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</si>
  <si>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</si>
  <si>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</si>
  <si>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</si>
  <si>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</si>
  <si>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</si>
  <si>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</si>
  <si>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</si>
  <si>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</si>
  <si>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</si>
  <si>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</si>
  <si>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</si>
  <si>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</si>
  <si>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</si>
  <si>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</si>
  <si>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</si>
  <si>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</si>
  <si>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</si>
  <si>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</si>
  <si>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</si>
  <si>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</si>
  <si>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</si>
  <si>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</si>
  <si>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</si>
  <si>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</si>
  <si>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</si>
  <si>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</si>
  <si>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</si>
  <si>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</si>
  <si>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</si>
  <si>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</si>
  <si>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</si>
  <si>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</si>
  <si>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</si>
  <si>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</si>
  <si>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</si>
  <si>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</si>
  <si>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</si>
  <si>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</si>
  <si>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</si>
  <si>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</si>
  <si>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</si>
  <si>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</si>
  <si>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</si>
  <si>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</si>
  <si>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</si>
  <si>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</si>
  <si>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</si>
  <si>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</si>
  <si>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</si>
  <si>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</si>
  <si>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</si>
  <si>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</si>
  <si>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</si>
  <si>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</si>
  <si>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</si>
  <si>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</si>
  <si>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</si>
  <si>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</si>
  <si>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</si>
  <si>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</si>
  <si>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</si>
  <si>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</si>
  <si>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</si>
  <si>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</si>
  <si>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</si>
  <si>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</si>
  <si>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</si>
  <si>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</si>
  <si>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</si>
  <si>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</si>
  <si>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</si>
  <si>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</si>
  <si>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</si>
  <si>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</si>
  <si>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</si>
  <si>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</si>
  <si>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</si>
  <si>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</si>
  <si>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</si>
  <si>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</si>
  <si>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</si>
  <si>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</si>
  <si>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</si>
  <si>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</si>
  <si>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</si>
  <si>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</si>
  <si>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</si>
  <si>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</si>
  <si>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</si>
  <si>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</si>
  <si>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</si>
  <si>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</si>
  <si>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</si>
  <si>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</si>
  <si>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</si>
  <si>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</si>
  <si>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</si>
  <si>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</si>
  <si>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</si>
  <si>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</si>
  <si>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</si>
  <si>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</si>
  <si>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</si>
  <si>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</si>
  <si>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</si>
  <si>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</si>
  <si>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</si>
  <si>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</si>
  <si>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</si>
  <si>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</si>
  <si>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</si>
  <si>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</si>
  <si>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</si>
  <si>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</si>
  <si>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</si>
  <si>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</si>
  <si>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</si>
  <si>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</si>
  <si>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</si>
  <si>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</si>
  <si>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</si>
  <si>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</si>
  <si>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</si>
  <si>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</si>
  <si>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</si>
  <si>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</si>
  <si>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</si>
  <si>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</si>
  <si>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</si>
  <si>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</si>
  <si>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</si>
  <si>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</si>
  <si>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</si>
  <si>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</si>
  <si>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</si>
  <si>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</si>
  <si>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</si>
  <si>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</si>
  <si>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</si>
  <si>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</si>
  <si>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</si>
  <si>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</si>
  <si>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</si>
  <si>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</si>
  <si>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</si>
  <si>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</si>
  <si>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</si>
  <si>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</si>
  <si>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</si>
  <si>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</si>
  <si>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</si>
  <si>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</si>
  <si>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</si>
  <si>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</si>
  <si>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</si>
  <si>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</si>
  <si>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</si>
  <si>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</si>
  <si>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</si>
  <si>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</si>
  <si>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</si>
  <si>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</si>
  <si>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</si>
  <si>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</si>
  <si>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</si>
  <si>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</si>
  <si>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</si>
  <si>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</si>
  <si>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</si>
  <si>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</si>
  <si>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</si>
  <si>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</si>
  <si>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</si>
  <si>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</si>
  <si>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</si>
  <si>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</si>
  <si>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</si>
  <si>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</si>
  <si>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</si>
  <si>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</si>
  <si>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</si>
  <si>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</si>
  <si>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</si>
  <si>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</si>
  <si>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</si>
  <si>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</si>
  <si>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</si>
  <si>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</si>
  <si>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</si>
  <si>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</si>
  <si>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</si>
  <si>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</si>
  <si>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</si>
  <si>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</si>
  <si>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</si>
  <si>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</si>
  <si>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</si>
  <si>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</si>
  <si>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</si>
  <si>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</si>
  <si>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</si>
  <si>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</si>
  <si>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</si>
  <si>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</si>
  <si>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</si>
  <si>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</si>
  <si>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</si>
  <si>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</si>
  <si>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</si>
  <si>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</si>
  <si>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</si>
  <si>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</si>
  <si>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</si>
  <si>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</si>
  <si>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</si>
  <si>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</si>
  <si>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</si>
  <si>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</si>
  <si>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</si>
  <si>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</si>
  <si>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</si>
  <si>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</si>
  <si>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</si>
  <si>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</si>
  <si>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</si>
  <si>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</si>
  <si>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</si>
  <si>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</si>
  <si>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</si>
  <si>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</si>
  <si>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</si>
  <si>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</si>
  <si>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</si>
  <si>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</si>
  <si>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</si>
  <si>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</si>
  <si>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</si>
  <si>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</si>
  <si>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</si>
  <si>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</si>
  <si>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</si>
  <si>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</si>
  <si>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</si>
  <si>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</si>
  <si>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</si>
  <si>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</si>
  <si>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</si>
  <si>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</si>
  <si>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</si>
  <si>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</si>
  <si>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</si>
  <si>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</si>
  <si>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</si>
  <si>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</si>
  <si>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</si>
  <si>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</si>
  <si>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</si>
  <si>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</si>
  <si>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</si>
  <si>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</si>
  <si>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</si>
  <si>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</si>
  <si>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</si>
  <si>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</si>
  <si>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</si>
  <si>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</si>
  <si>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</si>
  <si>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</si>
  <si>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</si>
  <si>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</si>
  <si>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</si>
  <si>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</si>
  <si>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</si>
  <si>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</si>
  <si>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</si>
  <si>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</si>
  <si>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</si>
  <si>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</si>
  <si>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</si>
  <si>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</si>
  <si>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</si>
  <si>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</si>
  <si>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</si>
  <si>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</si>
  <si>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</si>
  <si>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</si>
  <si>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</si>
  <si>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</si>
  <si>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</si>
  <si>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</si>
  <si>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</si>
  <si>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</si>
  <si>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</si>
  <si>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</si>
  <si>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</si>
  <si>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</si>
  <si>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</si>
  <si>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</si>
  <si>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</si>
  <si>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</si>
  <si>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</si>
  <si>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</si>
  <si>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</si>
  <si>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</si>
  <si>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</si>
  <si>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</si>
  <si>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</si>
  <si>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</si>
  <si>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</si>
  <si>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</si>
  <si>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</si>
  <si>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</si>
  <si>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</si>
  <si>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</si>
  <si>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</si>
  <si>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</si>
  <si>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</si>
  <si>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</si>
  <si>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</si>
  <si>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</si>
  <si>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</si>
  <si>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</si>
  <si>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</si>
  <si>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</si>
  <si>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</si>
  <si>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</si>
  <si>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</si>
  <si>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</si>
  <si>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</si>
  <si>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</si>
  <si>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</si>
  <si>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</si>
  <si>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</si>
  <si>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</si>
  <si>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</si>
  <si>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</si>
  <si>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</si>
  <si>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</si>
  <si>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</si>
  <si>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</si>
  <si>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</si>
  <si>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</si>
  <si>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</si>
  <si>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</si>
  <si>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</si>
  <si>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</si>
  <si>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</si>
  <si>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</si>
  <si>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</si>
  <si>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</si>
  <si>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</si>
  <si>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</si>
  <si>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</si>
  <si>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</si>
  <si>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</si>
  <si>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</si>
  <si>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</si>
  <si>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</si>
  <si>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</si>
  <si>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</si>
  <si>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</si>
  <si>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</si>
  <si>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</si>
  <si>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</si>
  <si>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</si>
  <si>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</si>
  <si>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</si>
  <si>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</si>
  <si>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</si>
  <si>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</si>
  <si>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</si>
  <si>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</si>
  <si>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</si>
  <si>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</si>
  <si>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</si>
  <si>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</si>
  <si>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</si>
  <si>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</si>
  <si>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</si>
  <si>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</si>
  <si>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</si>
  <si>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</si>
  <si>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</si>
  <si>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</si>
  <si>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</si>
  <si>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</si>
  <si>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</si>
  <si>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</si>
  <si>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</si>
  <si>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</si>
  <si>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</si>
  <si>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</si>
  <si>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</si>
  <si>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</si>
  <si>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</si>
  <si>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</si>
  <si>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</si>
  <si>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</si>
  <si>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</si>
  <si>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</si>
  <si>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</si>
  <si>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</si>
  <si>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</si>
  <si>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</si>
  <si>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</si>
  <si>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</si>
  <si>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</si>
  <si>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</si>
  <si>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</si>
  <si>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</si>
  <si>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</si>
  <si>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</si>
  <si>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</si>
  <si>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</si>
  <si>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</si>
  <si>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</si>
  <si>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</si>
  <si>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</si>
  <si>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</si>
  <si>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</si>
  <si>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</si>
  <si>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</si>
  <si>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</si>
  <si>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</si>
  <si>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</si>
  <si>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</si>
  <si>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</si>
  <si>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</si>
  <si>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</si>
  <si>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</si>
  <si>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</si>
  <si>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</si>
  <si>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</si>
  <si>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</si>
  <si>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</si>
  <si>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</si>
  <si>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</si>
  <si>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</si>
  <si>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</si>
  <si>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</si>
  <si>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</si>
  <si>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</si>
  <si>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</si>
  <si>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</si>
  <si>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</si>
  <si>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</si>
  <si>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</si>
  <si>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</si>
  <si>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</si>
  <si>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</si>
  <si>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</si>
  <si>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</si>
  <si>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</si>
  <si>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</si>
  <si>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</si>
  <si>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</si>
  <si>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</si>
  <si>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</si>
  <si>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</si>
  <si>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</si>
  <si>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</si>
  <si>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</si>
  <si>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</si>
  <si>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</si>
  <si>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</si>
  <si>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</si>
  <si>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</si>
  <si>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</si>
  <si>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</si>
  <si>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</si>
  <si>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</si>
  <si>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</si>
  <si>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</si>
  <si>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</si>
  <si>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</si>
  <si>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</si>
  <si>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</si>
  <si>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</si>
  <si>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</si>
  <si>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</si>
  <si>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</si>
  <si>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</si>
  <si>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</si>
  <si>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</si>
  <si>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</si>
  <si>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</si>
  <si>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</si>
  <si>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</si>
  <si>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</si>
  <si>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</si>
  <si>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</si>
  <si>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</si>
  <si>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</si>
  <si>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</si>
  <si>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</si>
  <si>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</si>
  <si>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</si>
  <si>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</si>
  <si>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</si>
  <si>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</si>
  <si>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</si>
  <si>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</si>
  <si>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</si>
  <si>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</si>
  <si>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</si>
  <si>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</si>
  <si>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</si>
  <si>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</si>
  <si>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</si>
  <si>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</si>
  <si>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</si>
  <si>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</si>
  <si>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</si>
  <si>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</si>
  <si>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</si>
  <si>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</si>
  <si>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</si>
  <si>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</si>
  <si>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</si>
  <si>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</si>
  <si>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</si>
  <si>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</si>
  <si>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</si>
  <si>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</si>
  <si>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</si>
  <si>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</si>
  <si>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</si>
  <si>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</si>
  <si>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</si>
  <si>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</si>
  <si>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</si>
  <si>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</si>
  <si>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</si>
  <si>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</si>
  <si>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</si>
  <si>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</si>
  <si>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</si>
  <si>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</si>
  <si>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</si>
  <si>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</si>
  <si>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</si>
  <si>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</si>
  <si>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</si>
  <si>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</si>
  <si>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</si>
  <si>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</si>
  <si>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</si>
  <si>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</si>
  <si>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</si>
  <si>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</si>
  <si>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</si>
  <si>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</si>
  <si>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</si>
  <si>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</si>
  <si>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</si>
  <si>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</si>
  <si>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</si>
  <si>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</si>
  <si>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</si>
  <si>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</si>
  <si>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</si>
  <si>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</si>
  <si>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</si>
  <si>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</si>
  <si>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</si>
  <si>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</si>
  <si>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</si>
  <si>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</si>
  <si>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</si>
  <si>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</si>
  <si>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</si>
  <si>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</si>
  <si>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</si>
  <si>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</si>
  <si>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</si>
  <si>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</si>
  <si>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</si>
  <si>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</si>
  <si>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</si>
  <si>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</si>
  <si>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</si>
  <si>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</si>
  <si>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</si>
  <si>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</si>
  <si>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</si>
  <si>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</si>
  <si>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</si>
  <si>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</si>
  <si>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</si>
  <si>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</si>
  <si>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</si>
  <si>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</si>
  <si>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</si>
  <si>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</si>
  <si>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</si>
  <si>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</si>
  <si>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</si>
  <si>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</si>
  <si>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</si>
  <si>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</si>
  <si>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</si>
  <si>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</si>
  <si>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</si>
  <si>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</si>
  <si>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</si>
  <si>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</si>
  <si>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</si>
  <si>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</si>
  <si>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</si>
  <si>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</si>
  <si>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</si>
  <si>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</si>
  <si>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</si>
  <si>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</si>
  <si>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</si>
  <si>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</si>
  <si>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</si>
  <si>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</si>
  <si>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</si>
  <si>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</si>
  <si>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</si>
  <si>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</si>
  <si>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</si>
  <si>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</si>
  <si>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</si>
  <si>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</si>
  <si>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</si>
  <si>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</si>
  <si>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</si>
  <si>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</si>
  <si>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</si>
  <si>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</si>
  <si>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</si>
  <si>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</si>
  <si>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</si>
  <si>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</si>
  <si>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</si>
  <si>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</si>
  <si>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</si>
  <si>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</si>
  <si>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</si>
  <si>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</si>
  <si>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</si>
  <si>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</si>
  <si>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</si>
  <si>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</si>
  <si>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</si>
  <si>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</si>
  <si>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</si>
  <si>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</si>
  <si>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</si>
  <si>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</si>
  <si>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</si>
  <si>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</si>
  <si>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</si>
  <si>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</si>
  <si>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</si>
  <si>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</si>
  <si>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</si>
  <si>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</si>
  <si>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</si>
  <si>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</si>
  <si>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</si>
  <si>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</si>
  <si>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</si>
  <si>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</si>
  <si>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</si>
  <si>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</si>
  <si>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</si>
  <si>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</si>
  <si>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</si>
  <si>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</si>
  <si>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</si>
  <si>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</si>
  <si>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</si>
  <si>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</si>
  <si>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</si>
  <si>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</si>
  <si>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</si>
  <si>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</si>
  <si>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</si>
  <si>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</si>
  <si>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</si>
  <si>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</si>
  <si>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</si>
  <si>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</si>
  <si>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</si>
  <si>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</si>
  <si>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</si>
  <si>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</si>
  <si>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</si>
  <si>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</si>
  <si>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</si>
  <si>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</si>
  <si>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</si>
  <si>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</si>
  <si>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</si>
  <si>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</si>
  <si>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</si>
  <si>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</si>
  <si>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</si>
  <si>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</si>
  <si>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</si>
  <si>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</si>
  <si>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</si>
  <si>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</si>
  <si>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</si>
  <si>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</si>
  <si>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</si>
  <si>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</si>
  <si>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</si>
  <si>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</si>
  <si>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</si>
  <si>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</si>
  <si>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</si>
  <si>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</si>
  <si>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</si>
  <si>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</si>
  <si>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</si>
  <si>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</si>
  <si>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</si>
  <si>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</si>
  <si>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</si>
  <si>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</si>
  <si>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</si>
  <si>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</si>
  <si>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</si>
  <si>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</si>
  <si>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</si>
  <si>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</si>
  <si>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</si>
  <si>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</si>
  <si>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</si>
  <si>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</si>
  <si>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</si>
  <si>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</si>
  <si>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</si>
  <si>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</si>
  <si>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</si>
  <si>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</si>
  <si>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</si>
  <si>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</si>
  <si>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</si>
  <si>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</si>
  <si>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</si>
  <si>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</si>
  <si>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</si>
  <si>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</si>
  <si>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</si>
  <si>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</si>
  <si>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</si>
  <si>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</si>
  <si>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</si>
  <si>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</si>
  <si>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</si>
  <si>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</si>
  <si>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</si>
  <si>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</si>
  <si>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</si>
  <si>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</si>
  <si>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</si>
  <si>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</si>
  <si>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</si>
  <si>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</si>
  <si>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</si>
  <si>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</si>
  <si>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</si>
  <si>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</si>
  <si>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</si>
  <si>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</si>
  <si>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</si>
  <si>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</si>
  <si>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</si>
  <si>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</si>
  <si>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</si>
  <si>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</si>
  <si>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</si>
  <si>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</si>
  <si>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</si>
  <si>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</si>
  <si>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</si>
  <si>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</si>
  <si>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</si>
  <si>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</si>
  <si>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</si>
  <si>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</si>
  <si>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</si>
  <si>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</si>
  <si>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</si>
  <si>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</si>
  <si>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</si>
  <si>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</si>
  <si>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</si>
  <si>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</si>
  <si>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</si>
  <si>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</si>
  <si>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</si>
  <si>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</si>
  <si>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</si>
  <si>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</si>
  <si>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</si>
  <si>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</si>
  <si>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</si>
  <si>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</si>
  <si>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</si>
  <si>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</si>
  <si>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</si>
  <si>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</si>
  <si>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</si>
  <si>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</si>
  <si>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</si>
  <si>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</si>
  <si>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</si>
  <si>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</si>
  <si>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</si>
  <si>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</si>
  <si>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</si>
  <si>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</si>
  <si>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</si>
  <si>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</si>
  <si>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</si>
  <si>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</si>
  <si>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</si>
  <si>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</si>
  <si>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</si>
  <si>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</si>
  <si>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</si>
  <si>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</si>
  <si>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</si>
  <si>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</si>
  <si>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</si>
  <si>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</si>
  <si>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</si>
  <si>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</si>
  <si>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</si>
  <si>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</si>
  <si>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</si>
  <si>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</si>
  <si>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</si>
  <si>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</si>
  <si>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</si>
  <si>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</si>
  <si>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</si>
  <si>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</si>
  <si>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</si>
  <si>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</si>
  <si>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</si>
  <si>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</si>
  <si>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</si>
  <si>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</si>
  <si>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</si>
  <si>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</si>
  <si>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</si>
  <si>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</si>
  <si>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</si>
  <si>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</si>
  <si>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</si>
  <si>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</si>
  <si>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</si>
  <si>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</si>
  <si>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</si>
  <si>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</si>
  <si>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</si>
  <si>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</si>
  <si>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</si>
  <si>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</si>
  <si>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</si>
  <si>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</si>
  <si>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</si>
  <si>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</si>
  <si>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</si>
  <si>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</si>
  <si>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</si>
  <si>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</si>
  <si>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</si>
  <si>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</si>
  <si>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</si>
  <si>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</si>
  <si>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</si>
  <si>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</si>
  <si>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</si>
  <si>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</si>
  <si>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</si>
  <si>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</si>
  <si>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</si>
  <si>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</si>
  <si>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</si>
  <si>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</si>
  <si>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</si>
  <si>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</si>
  <si>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</si>
  <si>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</si>
  <si>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</si>
  <si>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</si>
  <si>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</si>
  <si>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</si>
  <si>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</si>
  <si>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</si>
  <si>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</si>
  <si>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</si>
  <si>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</si>
  <si>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</si>
  <si>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</si>
  <si>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</si>
  <si>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</si>
  <si>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</si>
  <si>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</si>
  <si>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</si>
  <si>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</si>
  <si>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</si>
  <si>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</si>
  <si>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</si>
  <si>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</si>
  <si>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</si>
  <si>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</si>
  <si>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</si>
  <si>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</si>
  <si>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</si>
  <si>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</si>
  <si>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</si>
  <si>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</si>
  <si>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</si>
  <si>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</si>
  <si>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</si>
  <si>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</si>
  <si>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</si>
  <si>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</si>
  <si>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</si>
  <si>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</si>
  <si>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</si>
  <si>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</si>
  <si>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</si>
  <si>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</si>
  <si>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</si>
  <si>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</si>
  <si>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</si>
  <si>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</si>
  <si>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</si>
  <si>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</si>
  <si>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</si>
  <si>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</si>
  <si>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</si>
  <si>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</si>
  <si>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</si>
  <si>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</si>
  <si>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</si>
  <si>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</si>
  <si>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</si>
  <si>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</si>
  <si>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</si>
  <si>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</si>
  <si>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</si>
  <si>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</si>
  <si>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</si>
  <si>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</si>
  <si>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</si>
  <si>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</si>
  <si>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</si>
  <si>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</si>
  <si>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</si>
  <si>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</si>
  <si>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</si>
  <si>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</si>
  <si>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</si>
  <si>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</si>
  <si>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</si>
  <si>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</si>
  <si>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</si>
  <si>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</si>
  <si>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</si>
  <si>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</si>
  <si>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</si>
  <si>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</si>
  <si>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</si>
  <si>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</si>
  <si>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</si>
  <si>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</si>
  <si>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</si>
  <si>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</si>
  <si>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</si>
  <si>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</si>
  <si>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</si>
  <si>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</si>
  <si>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</si>
  <si>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</si>
  <si>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</si>
  <si>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</si>
  <si>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</si>
  <si>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</si>
  <si>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</si>
  <si>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</si>
  <si>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</si>
  <si>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</si>
  <si>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</si>
  <si>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</si>
  <si>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</si>
  <si>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</si>
  <si>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</si>
  <si>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</si>
  <si>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</si>
  <si>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</si>
  <si>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</si>
  <si>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</si>
  <si>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</si>
  <si>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</si>
  <si>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</si>
  <si>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</si>
  <si>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</si>
  <si>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</si>
  <si>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</si>
  <si>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</si>
  <si>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</si>
  <si>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</si>
  <si>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</si>
  <si>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</si>
  <si>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</si>
  <si>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</si>
  <si>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</si>
  <si>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</si>
  <si>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</si>
  <si>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</si>
  <si>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</si>
  <si>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</si>
  <si>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</si>
  <si>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</si>
  <si>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</si>
  <si>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</si>
  <si>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</si>
  <si>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</si>
  <si>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</si>
  <si>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</si>
  <si>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</si>
  <si>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</si>
  <si>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</si>
  <si>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</si>
  <si>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</si>
  <si>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</si>
  <si>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</si>
  <si>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</si>
  <si>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</si>
  <si>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</si>
  <si>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</si>
  <si>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</si>
  <si>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</si>
  <si>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</si>
  <si>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</si>
  <si>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</si>
  <si>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</si>
  <si>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</si>
  <si>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</si>
  <si>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</si>
  <si>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</si>
  <si>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</si>
  <si>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</si>
  <si>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</si>
  <si>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</si>
  <si>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</si>
  <si>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</si>
  <si>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</si>
  <si>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</si>
  <si>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</si>
  <si>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</si>
  <si>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</si>
  <si>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</si>
  <si>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</si>
  <si>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</si>
  <si>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</si>
  <si>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</si>
  <si>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</si>
  <si>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</si>
  <si>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</si>
  <si>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</si>
  <si>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</si>
  <si>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</si>
  <si>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</si>
  <si>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</si>
  <si>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</si>
  <si>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</si>
  <si>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</si>
  <si>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</si>
  <si>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</si>
  <si>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</si>
  <si>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</si>
  <si>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</si>
  <si>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</si>
  <si>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</si>
  <si>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</si>
  <si>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</si>
  <si>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</si>
  <si>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</si>
  <si>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</si>
  <si>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</si>
  <si>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</si>
  <si>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</si>
  <si>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</si>
  <si>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</si>
  <si>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</si>
  <si>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</si>
  <si>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</si>
  <si>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</si>
  <si>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</si>
  <si>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</si>
  <si>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</si>
  <si>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</si>
  <si>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</si>
  <si>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</si>
  <si>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</si>
  <si>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</si>
  <si>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</si>
  <si>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</si>
  <si>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</si>
  <si>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</si>
  <si>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</si>
  <si>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</si>
  <si>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</si>
  <si>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</si>
  <si>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</si>
  <si>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</si>
  <si>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</si>
  <si>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</si>
  <si>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</si>
  <si>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</si>
  <si>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</si>
  <si>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</si>
  <si>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</si>
  <si>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</si>
  <si>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</si>
  <si>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</si>
  <si>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</si>
  <si>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</si>
  <si>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</si>
  <si>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</si>
  <si>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</si>
  <si>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</si>
  <si>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</si>
  <si>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</si>
  <si>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</si>
  <si>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</si>
  <si>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</si>
  <si>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</si>
  <si>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</si>
  <si>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</si>
  <si>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</si>
  <si>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</si>
  <si>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</si>
  <si>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</si>
  <si>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</si>
  <si>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</si>
  <si>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</si>
  <si>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</si>
  <si>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</si>
  <si>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</si>
  <si>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</si>
  <si>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</si>
  <si>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</si>
  <si>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</si>
  <si>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</si>
  <si>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</si>
  <si>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</si>
  <si>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</si>
  <si>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</si>
  <si>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</si>
  <si>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</si>
  <si>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</si>
  <si>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</si>
  <si>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</si>
  <si>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</si>
  <si>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</si>
  <si>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</si>
  <si>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</si>
  <si>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</si>
  <si>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</si>
  <si>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</si>
  <si>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</si>
  <si>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</si>
  <si>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</si>
  <si>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</si>
  <si>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</si>
  <si>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</si>
  <si>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</si>
  <si>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</si>
  <si>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</si>
  <si>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</si>
  <si>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</si>
  <si>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</si>
  <si>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</si>
  <si>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</si>
  <si>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</si>
  <si>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</si>
  <si>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</si>
  <si>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</si>
  <si>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</si>
  <si>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</si>
  <si>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</si>
  <si>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</si>
  <si>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</si>
  <si>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</si>
  <si>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</si>
  <si>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</si>
  <si>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</si>
  <si>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</si>
  <si>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</si>
  <si>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</si>
  <si>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</si>
  <si>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</si>
  <si>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</si>
  <si>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</si>
  <si>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</si>
  <si>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</si>
  <si>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</si>
  <si>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</si>
  <si>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</si>
  <si>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</si>
  <si>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</si>
  <si>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</si>
  <si>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</si>
  <si>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</si>
  <si>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</si>
  <si>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</si>
  <si>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</si>
  <si>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</si>
  <si>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</si>
  <si>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</si>
  <si>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</si>
  <si>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</si>
  <si>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</si>
  <si>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</si>
  <si>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</si>
  <si>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</si>
  <si>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</si>
  <si>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</si>
  <si>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</si>
  <si>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</si>
  <si>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</si>
  <si>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</si>
  <si>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</si>
  <si>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</si>
  <si>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</si>
  <si>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</si>
  <si>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</si>
  <si>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</si>
  <si>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</si>
  <si>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</si>
  <si>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</si>
  <si>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</si>
  <si>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</si>
  <si>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</si>
  <si>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</si>
  <si>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</si>
  <si>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</si>
  <si>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</si>
  <si>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</si>
  <si>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</si>
  <si>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</si>
  <si>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</si>
  <si>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</si>
  <si>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</si>
  <si>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</si>
  <si>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</si>
  <si>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</si>
  <si>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</si>
  <si>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</si>
  <si>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</si>
  <si>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</si>
  <si>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</si>
  <si>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</si>
  <si>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</si>
  <si>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</si>
  <si>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</si>
  <si>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</si>
  <si>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</si>
  <si>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</si>
  <si>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</si>
  <si>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</si>
  <si>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</si>
  <si>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</si>
  <si>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</si>
  <si>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</si>
  <si>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</si>
  <si>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</si>
  <si>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</si>
  <si>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</si>
  <si>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</si>
  <si>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</si>
  <si>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</si>
  <si>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</si>
  <si>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</si>
  <si>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</si>
  <si>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</si>
  <si>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</si>
  <si>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</si>
  <si>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</si>
  <si>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</si>
  <si>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</si>
  <si>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</si>
  <si>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</si>
  <si>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</si>
  <si>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</si>
  <si>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</si>
  <si>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</si>
  <si>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</si>
  <si>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</si>
  <si>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</si>
  <si>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</si>
  <si>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</si>
  <si>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</si>
  <si>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</si>
  <si>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</si>
  <si>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</si>
  <si>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</si>
  <si>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</si>
  <si>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</si>
  <si>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</si>
  <si>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</si>
  <si>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</si>
  <si>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</si>
  <si>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</si>
  <si>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</si>
  <si>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</si>
  <si>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</si>
  <si>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</si>
  <si>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</si>
  <si>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</si>
  <si>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</si>
  <si>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</si>
  <si>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</si>
  <si>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</si>
  <si>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</si>
  <si>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</si>
  <si>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</si>
  <si>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</si>
  <si>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</si>
  <si>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</si>
  <si>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</si>
  <si>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</si>
  <si>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</si>
  <si>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</si>
  <si>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</si>
  <si>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</si>
  <si>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</si>
  <si>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</si>
  <si>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</si>
  <si>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</si>
  <si>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</si>
  <si>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</si>
  <si>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</si>
  <si>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</si>
  <si>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</si>
  <si>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</si>
  <si>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</si>
  <si>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</si>
  <si>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</si>
  <si>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</si>
  <si>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</si>
  <si>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</si>
  <si>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</si>
  <si>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</si>
  <si>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</si>
  <si>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</si>
  <si>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</si>
  <si>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</si>
  <si>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</si>
  <si>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</si>
  <si>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</si>
  <si>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</si>
  <si>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</si>
  <si>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</si>
  <si>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</si>
  <si>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</si>
  <si>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</si>
  <si>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</si>
  <si>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</si>
  <si>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</si>
  <si>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</si>
  <si>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</si>
  <si>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</si>
  <si>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</si>
  <si>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</si>
  <si>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</si>
  <si>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</si>
  <si>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</si>
  <si>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</si>
  <si>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</si>
  <si>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</si>
  <si>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</si>
  <si>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</si>
  <si>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</si>
  <si>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</si>
  <si>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</si>
  <si>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</si>
  <si>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</si>
  <si>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</si>
  <si>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</si>
  <si>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</si>
  <si>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</si>
  <si>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</si>
  <si>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</si>
  <si>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</si>
  <si>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</si>
  <si>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</si>
  <si>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</si>
  <si>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</si>
  <si>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</si>
  <si>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</si>
  <si>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</si>
  <si>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</si>
  <si>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</si>
  <si>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</si>
  <si>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</si>
  <si>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</si>
  <si>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</si>
  <si>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</si>
  <si>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</si>
  <si>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</si>
  <si>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</si>
  <si>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</si>
  <si>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</si>
  <si>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</si>
  <si>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</si>
  <si>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</si>
  <si>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</si>
  <si>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</si>
  <si>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</si>
  <si>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</si>
  <si>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</si>
  <si>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</si>
  <si>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</si>
  <si>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</si>
  <si>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</si>
  <si>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</si>
  <si>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</si>
  <si>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</si>
  <si>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</si>
  <si>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</si>
  <si>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</si>
  <si>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</si>
  <si>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</si>
  <si>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</si>
  <si>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</si>
  <si>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</si>
  <si>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</si>
  <si>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</si>
  <si>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</si>
  <si>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</si>
  <si>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</si>
  <si>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</si>
  <si>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</si>
  <si>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</si>
  <si>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</si>
  <si>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</si>
  <si>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</si>
  <si>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</si>
  <si>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</si>
  <si>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</si>
  <si>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</si>
  <si>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</si>
  <si>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</si>
  <si>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</si>
  <si>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</si>
  <si>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</si>
  <si>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</si>
  <si>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</si>
  <si>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</si>
  <si>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</si>
  <si>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</si>
  <si>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</si>
  <si>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</si>
  <si>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</si>
  <si>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</si>
  <si>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</si>
  <si>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</si>
  <si>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</si>
  <si>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</si>
  <si>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</si>
  <si>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</si>
  <si>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</si>
  <si>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</si>
  <si>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</si>
  <si>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</si>
  <si>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</si>
  <si>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</si>
  <si>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</si>
  <si>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</si>
  <si>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</si>
  <si>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</si>
  <si>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</si>
  <si>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</si>
  <si>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</si>
  <si>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</si>
  <si>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</si>
  <si>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</si>
  <si>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</si>
  <si>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</si>
  <si>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</si>
  <si>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</si>
  <si>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</si>
  <si>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</si>
  <si>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</si>
  <si>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</si>
  <si>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</si>
  <si>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</si>
  <si>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</si>
  <si>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</si>
  <si>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</si>
  <si>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</si>
  <si>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</si>
  <si>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</si>
  <si>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</si>
  <si>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</si>
  <si>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</si>
  <si>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</si>
  <si>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</si>
  <si>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</si>
  <si>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</si>
  <si>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</si>
  <si>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</si>
  <si>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</si>
  <si>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</si>
  <si>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</si>
  <si>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</si>
  <si>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</si>
  <si>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</si>
  <si>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</si>
  <si>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</si>
  <si>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</si>
  <si>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</si>
  <si>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</si>
  <si>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</si>
  <si>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</si>
  <si>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</si>
  <si>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</si>
  <si>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</si>
  <si>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</si>
  <si>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</si>
  <si>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</si>
  <si>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</si>
  <si>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</si>
  <si>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</si>
  <si>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</si>
  <si>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</si>
  <si>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</si>
  <si>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</si>
  <si>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</si>
  <si>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</si>
  <si>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</si>
  <si>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</si>
  <si>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</si>
  <si>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</si>
  <si>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</si>
  <si>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</si>
  <si>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</si>
  <si>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</si>
  <si>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</si>
  <si>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</si>
  <si>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</si>
  <si>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</si>
  <si>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</si>
  <si>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</si>
  <si>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</si>
  <si>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</si>
  <si>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</si>
  <si>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</si>
  <si>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</si>
  <si>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</si>
  <si>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</si>
  <si>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</si>
  <si>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</si>
  <si>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</si>
  <si>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</si>
  <si>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</si>
  <si>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</si>
  <si>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</si>
  <si>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</si>
  <si>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</si>
  <si>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</si>
  <si>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</si>
  <si>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</si>
  <si>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</si>
  <si>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</si>
  <si>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</si>
  <si>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</si>
  <si>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</si>
  <si>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</si>
  <si>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</si>
  <si>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</si>
  <si>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</si>
  <si>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</si>
  <si>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</si>
  <si>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</si>
  <si>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</si>
  <si>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</si>
  <si>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</si>
  <si>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</si>
  <si>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</si>
  <si>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</si>
  <si>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</si>
  <si>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</si>
  <si>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</si>
  <si>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</si>
  <si>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</si>
  <si>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</si>
  <si>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</si>
  <si>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</si>
  <si>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</si>
  <si>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</si>
  <si>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</si>
  <si>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</si>
  <si>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</si>
  <si>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</si>
  <si>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</si>
  <si>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</si>
  <si>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</si>
  <si>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</si>
  <si>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</si>
  <si>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</si>
  <si>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</si>
  <si>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</si>
  <si>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</si>
  <si>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</si>
  <si>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</si>
  <si>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</si>
  <si>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</si>
  <si>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</si>
  <si>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</si>
  <si>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</si>
  <si>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</si>
  <si>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</si>
  <si>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</si>
  <si>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</si>
  <si>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</si>
  <si>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</si>
  <si>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</si>
  <si>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</si>
  <si>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</si>
  <si>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</si>
  <si>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</si>
  <si>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</si>
  <si>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</si>
  <si>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</si>
  <si>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</si>
  <si>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</si>
  <si>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</si>
  <si>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</si>
  <si>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</si>
  <si>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</si>
  <si>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</si>
  <si>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</si>
  <si>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</si>
  <si>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</si>
  <si>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</si>
  <si>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</si>
  <si>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</si>
  <si>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</si>
  <si>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</si>
  <si>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</si>
  <si>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</si>
  <si>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</si>
  <si>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</si>
  <si>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</si>
  <si>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</si>
  <si>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</si>
  <si>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</si>
  <si>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</si>
  <si>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</si>
  <si>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</si>
  <si>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</si>
  <si>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</si>
  <si>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</si>
  <si>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</si>
  <si>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</si>
  <si>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</si>
  <si>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</si>
  <si>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</si>
  <si>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</si>
  <si>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</si>
  <si>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</si>
  <si>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</si>
  <si>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</si>
  <si>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</si>
  <si>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</si>
  <si>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</si>
  <si>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</si>
  <si>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</si>
  <si>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</si>
  <si>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</si>
  <si>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</si>
  <si>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</si>
  <si>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</si>
  <si>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</si>
  <si>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</si>
  <si>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</si>
  <si>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</si>
  <si>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</si>
  <si>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</si>
  <si>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</si>
  <si>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</si>
  <si>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</si>
  <si>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</si>
  <si>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</si>
  <si>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</si>
  <si>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</si>
  <si>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</si>
  <si>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</si>
  <si>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</si>
  <si>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</si>
  <si>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</si>
  <si>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</si>
  <si>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</si>
  <si>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</si>
  <si>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</si>
  <si>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</si>
  <si>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</si>
  <si>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</si>
  <si>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</si>
  <si>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</si>
  <si>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</si>
  <si>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</si>
  <si>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</si>
  <si>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</si>
  <si>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</si>
  <si>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</si>
  <si>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</si>
  <si>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</si>
  <si>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</si>
  <si>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</si>
  <si>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</si>
  <si>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</si>
  <si>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</si>
  <si>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</si>
  <si>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</si>
  <si>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</si>
  <si>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</si>
  <si>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</si>
  <si>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</si>
  <si>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</si>
  <si>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</si>
  <si>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</si>
  <si>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</si>
  <si>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</si>
  <si>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</si>
  <si>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</si>
  <si>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</si>
  <si>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</si>
  <si>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</si>
  <si>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</si>
  <si>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</si>
  <si>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</si>
  <si>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</si>
  <si>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</si>
  <si>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</si>
  <si>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</si>
  <si>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</si>
  <si>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</si>
  <si>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</si>
  <si>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</si>
  <si>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</si>
  <si>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</si>
  <si>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</si>
  <si>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</si>
  <si>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</si>
  <si>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</si>
  <si>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</si>
  <si>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</si>
  <si>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</si>
  <si>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</si>
  <si>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</si>
  <si>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</si>
  <si>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</si>
  <si>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</si>
  <si>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</si>
  <si>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</si>
  <si>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</si>
  <si>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</si>
  <si>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</si>
  <si>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</si>
  <si>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</si>
  <si>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</si>
  <si>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</si>
  <si>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</si>
  <si>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</si>
  <si>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</si>
  <si>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</si>
  <si>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</si>
  <si>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</si>
  <si>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</si>
  <si>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</si>
  <si>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</si>
  <si>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</si>
  <si>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</si>
  <si>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</si>
  <si>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</si>
  <si>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</si>
  <si>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</si>
  <si>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</si>
  <si>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</si>
  <si>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</si>
  <si>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</si>
  <si>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</si>
  <si>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</si>
  <si>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</si>
  <si>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</si>
  <si>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</si>
  <si>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</si>
  <si>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</si>
  <si>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</si>
  <si>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</si>
  <si>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</si>
  <si>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</si>
  <si>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</si>
  <si>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</si>
  <si>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</si>
  <si>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</si>
  <si>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</si>
  <si>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</si>
  <si>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</si>
  <si>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</si>
  <si>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</si>
  <si>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</si>
  <si>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</si>
  <si>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</si>
  <si>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</si>
  <si>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</si>
  <si>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</si>
  <si>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</si>
  <si>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</si>
  <si>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</si>
  <si>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</si>
  <si>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</si>
  <si>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</si>
  <si>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</si>
  <si>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</si>
  <si>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</si>
  <si>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</si>
  <si>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</si>
  <si>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</si>
  <si>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</si>
  <si>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</si>
  <si>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</si>
  <si>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</si>
  <si>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</si>
  <si>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</si>
  <si>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</si>
  <si>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</si>
  <si>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</si>
  <si>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</si>
  <si>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</si>
  <si>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</si>
  <si>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</si>
  <si>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</si>
  <si>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</si>
  <si>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</si>
  <si>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</si>
  <si>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</si>
  <si>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</si>
  <si>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</si>
  <si>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</si>
  <si>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</si>
  <si>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</si>
  <si>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</si>
  <si>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</si>
  <si>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</si>
  <si>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</si>
  <si>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</si>
  <si>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</si>
  <si>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</si>
  <si>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</si>
  <si>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</si>
  <si>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</si>
  <si>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</si>
  <si>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</si>
  <si>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</si>
  <si>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</si>
  <si>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</si>
  <si>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</si>
  <si>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</si>
  <si>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</si>
  <si>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</si>
  <si>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</si>
  <si>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</si>
  <si>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</si>
  <si>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</si>
  <si>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</si>
  <si>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</si>
  <si>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</si>
  <si>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</si>
  <si>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</si>
  <si>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</si>
  <si>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</si>
  <si>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</si>
  <si>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</si>
  <si>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</si>
  <si>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</si>
  <si>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</si>
  <si>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</si>
  <si>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</si>
  <si>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</si>
  <si>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</si>
  <si>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</si>
  <si>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</si>
  <si>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</si>
  <si>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</si>
  <si>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</si>
  <si>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</si>
  <si>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</si>
  <si>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</si>
  <si>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</si>
  <si>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</si>
  <si>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</si>
  <si>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</si>
  <si>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</si>
  <si>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</si>
  <si>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</si>
  <si>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</si>
  <si>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</si>
  <si>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</si>
  <si>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</si>
  <si>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</si>
  <si>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</si>
  <si>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</si>
  <si>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</si>
  <si>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</si>
  <si>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</si>
  <si>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</si>
  <si>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</si>
  <si>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</si>
  <si>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</si>
  <si>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</si>
  <si>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</si>
  <si>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</si>
  <si>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</si>
  <si>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</si>
  <si>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</si>
  <si>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</si>
  <si>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</si>
  <si>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</si>
  <si>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</si>
  <si>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</si>
  <si>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</si>
  <si>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</si>
  <si>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</si>
  <si>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</si>
  <si>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</si>
  <si>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</si>
  <si>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</si>
  <si>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</si>
  <si>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</si>
  <si>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</si>
  <si>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</si>
  <si>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</si>
  <si>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</si>
  <si>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</si>
  <si>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</si>
  <si>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</si>
  <si>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</si>
  <si>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</si>
  <si>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</si>
  <si>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</si>
  <si>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</si>
  <si>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</si>
  <si>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</si>
  <si>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</si>
  <si>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</si>
  <si>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</si>
  <si>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</si>
  <si>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</si>
  <si>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</si>
  <si>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</si>
  <si>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</si>
  <si>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</si>
  <si>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</si>
  <si>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</si>
  <si>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</si>
  <si>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</si>
  <si>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</si>
  <si>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</si>
  <si>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</si>
  <si>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</si>
  <si>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</si>
  <si>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</si>
  <si>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</si>
  <si>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</si>
  <si>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</si>
  <si>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</si>
  <si>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</si>
  <si>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</si>
  <si>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</si>
  <si>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</si>
  <si>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</si>
  <si>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</si>
  <si>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</si>
  <si>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</si>
  <si>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</si>
  <si>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</si>
  <si>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</si>
  <si>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</si>
  <si>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</si>
  <si>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</si>
  <si>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</si>
  <si>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</si>
  <si>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</si>
  <si>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</si>
  <si>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</si>
  <si>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</si>
  <si>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</si>
  <si>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</si>
  <si>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</si>
  <si>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</si>
  <si>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</si>
  <si>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</si>
  <si>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</si>
  <si>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</si>
  <si>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</si>
  <si>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</si>
  <si>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</si>
  <si>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</si>
  <si>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</si>
  <si>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</si>
  <si>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</si>
  <si>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</si>
  <si>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</si>
  <si>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</si>
  <si>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</si>
  <si>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</si>
  <si>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</si>
  <si>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</si>
  <si>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</si>
  <si>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</si>
  <si>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</si>
  <si>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</si>
  <si>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</si>
  <si>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</si>
  <si>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</si>
  <si>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</si>
  <si>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</si>
  <si>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</si>
  <si>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</si>
  <si>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</si>
  <si>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</si>
  <si>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</si>
  <si>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</si>
  <si>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</si>
  <si>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</si>
  <si>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</si>
  <si>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</si>
  <si>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</si>
  <si>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</si>
  <si>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</si>
  <si>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</si>
  <si>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</si>
  <si>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</si>
  <si>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</si>
  <si>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</si>
  <si>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</si>
  <si>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</si>
  <si>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</si>
  <si>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</si>
  <si>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</si>
  <si>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</si>
  <si>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</si>
  <si>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</si>
  <si>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</si>
  <si>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</si>
  <si>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</si>
  <si>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</si>
  <si>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</si>
  <si>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</si>
  <si>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</si>
  <si>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</si>
  <si>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</si>
  <si>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</si>
  <si>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</si>
  <si>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</si>
  <si>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</si>
  <si>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</si>
  <si>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</si>
  <si>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</si>
  <si>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</si>
  <si>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</si>
  <si>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</si>
  <si>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</si>
  <si>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</si>
  <si>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</si>
  <si>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</si>
  <si>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</si>
  <si>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</si>
  <si>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</si>
  <si>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</si>
  <si>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</si>
  <si>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</si>
  <si>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</si>
  <si>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</si>
  <si>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</si>
  <si>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</si>
  <si>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</si>
  <si>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</si>
  <si>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</si>
  <si>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</si>
  <si>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</si>
  <si>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</si>
  <si>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</si>
  <si>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</si>
  <si>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</si>
  <si>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</si>
  <si>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</si>
  <si>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</si>
  <si>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</si>
  <si>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</si>
  <si>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</si>
  <si>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</si>
  <si>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</si>
  <si>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</si>
  <si>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</si>
  <si>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</si>
  <si>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</si>
  <si>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</si>
  <si>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</si>
  <si>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</si>
  <si>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</si>
  <si>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</si>
  <si>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</si>
  <si>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</si>
  <si>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</si>
  <si>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</si>
  <si>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</si>
  <si>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</si>
  <si>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</si>
  <si>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</si>
  <si>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</si>
  <si>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</si>
  <si>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</si>
  <si>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</si>
  <si>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</si>
  <si>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</si>
  <si>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</si>
  <si>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</si>
  <si>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</si>
  <si>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</si>
  <si>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</si>
  <si>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</si>
  <si>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</si>
  <si>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</si>
  <si>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</si>
  <si>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</si>
  <si>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</si>
  <si>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</si>
  <si>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</si>
  <si>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</si>
  <si>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</si>
  <si>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</si>
  <si>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</si>
  <si>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</si>
  <si>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</si>
  <si>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</si>
  <si>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</si>
  <si>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</si>
  <si>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</si>
  <si>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</si>
  <si>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</si>
  <si>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</si>
  <si>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</si>
  <si>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</si>
  <si>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</si>
  <si>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</si>
  <si>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</si>
  <si>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</si>
  <si>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</si>
  <si>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</si>
  <si>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</si>
  <si>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</si>
  <si>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</si>
  <si>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</si>
  <si>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</si>
  <si>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</si>
  <si>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</si>
  <si>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</si>
  <si>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</si>
  <si>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</si>
  <si>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</si>
  <si>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</si>
  <si>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</si>
  <si>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</si>
  <si>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</si>
  <si>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</si>
  <si>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</si>
  <si>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</si>
  <si>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</si>
  <si>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</si>
  <si>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</si>
  <si>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</si>
  <si>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</si>
  <si>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</si>
  <si>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</si>
  <si>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</si>
  <si>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</si>
  <si>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</si>
  <si>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</si>
  <si>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</si>
  <si>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</si>
  <si>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</si>
  <si>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</si>
  <si>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</si>
  <si>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</si>
  <si>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</si>
  <si>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</si>
  <si>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</si>
  <si>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</si>
  <si>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</si>
  <si>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</si>
  <si>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</si>
  <si>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</si>
  <si>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</si>
  <si>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</si>
  <si>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</si>
  <si>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</si>
  <si>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</si>
  <si>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</si>
  <si>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</si>
  <si>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</si>
  <si>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</si>
  <si>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</si>
  <si>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</si>
  <si>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</si>
  <si>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</si>
  <si>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</si>
  <si>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</si>
  <si>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</si>
  <si>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</si>
  <si>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</si>
  <si>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</si>
  <si>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</si>
  <si>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</si>
  <si>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</si>
  <si>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</si>
  <si>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</si>
  <si>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</si>
  <si>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</si>
  <si>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</si>
  <si>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</si>
  <si>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</si>
  <si>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</si>
  <si>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</si>
  <si>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</si>
  <si>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</si>
  <si>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</si>
  <si>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</si>
  <si>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</si>
  <si>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</si>
  <si>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</si>
  <si>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</si>
  <si>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</si>
  <si>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</si>
  <si>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</si>
  <si>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</si>
  <si>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</si>
  <si>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</si>
  <si>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</si>
  <si>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</si>
  <si>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</si>
  <si>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</si>
  <si>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</si>
  <si>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</si>
  <si>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</si>
  <si>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</si>
  <si>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</si>
  <si>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</si>
  <si>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</si>
  <si>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</si>
  <si>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</si>
  <si>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</si>
  <si>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</si>
  <si>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</si>
  <si>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</si>
  <si>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</si>
  <si>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</si>
  <si>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</si>
  <si>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</si>
  <si>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</si>
  <si>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</si>
  <si>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</si>
  <si>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</si>
  <si>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</si>
  <si>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</si>
  <si>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</si>
  <si>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</si>
  <si>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</si>
  <si>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</si>
  <si>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</si>
  <si>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</si>
  <si>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</si>
  <si>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</si>
  <si>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</si>
  <si>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</si>
  <si>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</si>
  <si>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</si>
  <si>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</si>
  <si>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</si>
  <si>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</si>
  <si>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</si>
  <si>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</si>
  <si>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</si>
  <si>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</si>
  <si>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</si>
  <si>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</si>
  <si>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</si>
  <si>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</si>
  <si>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</si>
  <si>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</si>
  <si>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</si>
  <si>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</si>
  <si>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</si>
  <si>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</si>
  <si>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</si>
  <si>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</si>
  <si>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</si>
  <si>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</si>
  <si>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</si>
  <si>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</si>
  <si>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</si>
  <si>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</si>
  <si>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</si>
  <si>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</si>
  <si>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</si>
  <si>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</si>
  <si>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</si>
  <si>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</si>
  <si>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</si>
  <si>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</si>
  <si>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</si>
  <si>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</si>
  <si>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</si>
  <si>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</si>
  <si>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</si>
  <si>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</si>
  <si>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</si>
  <si>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</si>
  <si>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</si>
  <si>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</si>
  <si>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</si>
  <si>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</si>
  <si>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</si>
  <si>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</si>
  <si>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</si>
  <si>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</si>
  <si>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</si>
  <si>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</si>
  <si>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</si>
  <si>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</si>
  <si>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</si>
  <si>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</si>
  <si>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</si>
  <si>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</si>
  <si>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</si>
  <si>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</si>
  <si>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</si>
  <si>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</si>
  <si>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</si>
  <si>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</si>
  <si>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</si>
  <si>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</si>
  <si>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</si>
  <si>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</si>
  <si>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</si>
  <si>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</si>
  <si>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</si>
  <si>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</si>
  <si>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</si>
  <si>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</si>
  <si>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</si>
  <si>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</si>
  <si>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</si>
  <si>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</si>
  <si>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</si>
  <si>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</si>
  <si>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</si>
  <si>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</si>
  <si>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</si>
  <si>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</si>
  <si>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</si>
  <si>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</si>
  <si>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</si>
  <si>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</si>
  <si>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</si>
  <si>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</si>
  <si>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</si>
  <si>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</si>
  <si>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</si>
  <si>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</si>
  <si>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</si>
  <si>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</si>
  <si>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</si>
  <si>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</si>
  <si>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</si>
  <si>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</si>
  <si>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</si>
  <si>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</si>
  <si>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</si>
  <si>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</si>
  <si>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</si>
  <si>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</si>
  <si>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</si>
  <si>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</si>
  <si>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</si>
  <si>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</si>
  <si>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</si>
  <si>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</si>
  <si>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</si>
  <si>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</si>
  <si>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</si>
  <si>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</si>
  <si>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</si>
  <si>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</si>
  <si>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</si>
  <si>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</si>
  <si>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</si>
  <si>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</si>
  <si>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</si>
  <si>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</si>
  <si>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</si>
  <si>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</si>
  <si>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</si>
  <si>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</si>
  <si>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</si>
  <si>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</si>
  <si>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</si>
  <si>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</si>
  <si>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</si>
  <si>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</si>
  <si>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</si>
  <si>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</si>
  <si>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</si>
  <si>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</si>
  <si>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</si>
  <si>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</si>
  <si>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</si>
  <si>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</si>
  <si>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</si>
  <si>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</si>
  <si>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</si>
  <si>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</si>
  <si>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</si>
  <si>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</si>
  <si>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</si>
  <si>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</si>
  <si>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</si>
  <si>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</si>
  <si>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</si>
  <si>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</si>
  <si>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</si>
  <si>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</si>
  <si>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</si>
  <si>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</si>
  <si>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</si>
  <si>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</si>
  <si>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</si>
  <si>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</si>
  <si>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</si>
  <si>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</si>
  <si>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</si>
  <si>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</si>
  <si>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</si>
  <si>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</si>
  <si>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</si>
  <si>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</si>
  <si>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</si>
  <si>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</si>
  <si>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</si>
  <si>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</si>
  <si>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</si>
  <si>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</si>
  <si>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</si>
  <si>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</si>
  <si>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</si>
  <si>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</si>
  <si>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</si>
  <si>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</si>
  <si>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</si>
  <si>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</si>
  <si>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</si>
  <si>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</si>
  <si>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</si>
  <si>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</si>
  <si>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</si>
  <si>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</si>
  <si>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</si>
  <si>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</si>
  <si>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</si>
  <si>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</si>
  <si>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</si>
  <si>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</si>
  <si>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</si>
  <si>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</si>
  <si>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</si>
  <si>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</si>
  <si>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</si>
  <si>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</si>
  <si>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</si>
  <si>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</si>
  <si>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</si>
  <si>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</si>
  <si>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</si>
  <si>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</si>
  <si>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</si>
  <si>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</si>
  <si>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</si>
  <si>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</si>
  <si>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</si>
  <si>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</si>
  <si>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</si>
  <si>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</si>
  <si>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</si>
  <si>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</si>
  <si>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</si>
  <si>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</si>
  <si>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</si>
  <si>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</si>
  <si>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</si>
  <si>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</si>
  <si>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</si>
  <si>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</si>
  <si>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</si>
  <si>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</si>
  <si>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</si>
  <si>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</si>
  <si>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</si>
  <si>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</si>
  <si>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</si>
  <si>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</si>
  <si>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</si>
  <si>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</si>
  <si>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</si>
  <si>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</si>
  <si>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</si>
  <si>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</si>
  <si>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</si>
  <si>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</si>
  <si>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</si>
  <si>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</si>
  <si>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</si>
  <si>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</si>
  <si>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</si>
  <si>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</si>
  <si>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</si>
  <si>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</si>
  <si>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</si>
  <si>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</si>
  <si>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</si>
  <si>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</si>
  <si>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</si>
  <si>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</si>
  <si>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</si>
  <si>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</si>
  <si>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</si>
  <si>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</si>
  <si>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</si>
  <si>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</si>
  <si>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</si>
  <si>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</si>
  <si>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</si>
  <si>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</si>
  <si>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</si>
  <si>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</si>
  <si>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</si>
  <si>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</si>
  <si>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</si>
  <si>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</si>
  <si>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</si>
  <si>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</si>
  <si>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</si>
  <si>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</si>
  <si>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</si>
  <si>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</si>
  <si>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</si>
  <si>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</si>
  <si>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</si>
  <si>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</si>
  <si>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</si>
  <si>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</si>
  <si>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</si>
  <si>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</si>
  <si>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</si>
  <si>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</si>
  <si>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</si>
  <si>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</si>
  <si>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</si>
  <si>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</si>
  <si>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</si>
  <si>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</si>
  <si>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</si>
  <si>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</si>
  <si>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</si>
  <si>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</si>
  <si>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</si>
  <si>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</si>
  <si>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</si>
  <si>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</si>
  <si>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</si>
  <si>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</si>
  <si>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</si>
  <si>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</si>
  <si>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</si>
  <si>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</si>
  <si>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</si>
  <si>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</si>
  <si>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</si>
  <si>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</si>
  <si>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</si>
  <si>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</si>
  <si>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</si>
  <si>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</si>
  <si>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</si>
  <si>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</si>
  <si>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</si>
  <si>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</si>
  <si>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</si>
  <si>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</si>
  <si>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</si>
  <si>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</si>
  <si>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</si>
  <si>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</si>
  <si>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</si>
  <si>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</si>
  <si>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</si>
  <si>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</si>
  <si>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</si>
  <si>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</si>
  <si>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</si>
  <si>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</si>
  <si>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</si>
  <si>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</si>
  <si>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</si>
  <si>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</si>
  <si>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</si>
  <si>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</si>
  <si>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</si>
  <si>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</si>
  <si>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</si>
  <si>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</si>
  <si>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</si>
  <si>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</si>
  <si>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</si>
  <si>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</si>
  <si>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</si>
  <si>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</si>
  <si>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</si>
  <si>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</si>
  <si>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</si>
  <si>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</si>
  <si>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</si>
  <si>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</si>
  <si>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</si>
  <si>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</si>
  <si>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</si>
  <si>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</si>
  <si>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</si>
  <si>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</si>
  <si>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</si>
  <si>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</si>
  <si>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</si>
  <si>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</si>
  <si>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</si>
  <si>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</si>
  <si>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</si>
  <si>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</si>
  <si>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</si>
  <si>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</si>
  <si>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</si>
  <si>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</si>
  <si>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</si>
  <si>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</si>
  <si>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</si>
  <si>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</si>
  <si>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</si>
  <si>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</si>
  <si>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</si>
  <si>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</si>
  <si>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</si>
  <si>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</si>
  <si>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</si>
  <si>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</si>
  <si>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</si>
  <si>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</si>
  <si>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</si>
  <si>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</si>
  <si>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</si>
  <si>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</si>
  <si>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</si>
  <si>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</si>
  <si>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</si>
  <si>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</si>
  <si>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</si>
  <si>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</si>
  <si>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</si>
  <si>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</si>
  <si>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</si>
  <si>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</si>
  <si>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</si>
  <si>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</si>
  <si>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</si>
  <si>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</si>
  <si>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</si>
  <si>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</si>
  <si>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</si>
  <si>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</si>
  <si>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</si>
  <si>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</si>
  <si>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</si>
  <si>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</si>
  <si>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</si>
  <si>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</si>
  <si>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</si>
  <si>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</si>
  <si>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</si>
  <si>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</si>
  <si>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</si>
  <si>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</si>
  <si>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</si>
  <si>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</si>
  <si>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</si>
  <si>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</si>
  <si>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</si>
  <si>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</si>
  <si>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</si>
  <si>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</si>
  <si>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</si>
  <si>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</si>
  <si>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</si>
  <si>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</si>
  <si>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</si>
  <si>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</si>
  <si>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</si>
  <si>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</si>
  <si>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</si>
  <si>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</si>
  <si>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</si>
  <si>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</si>
  <si>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</si>
  <si>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</si>
  <si>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</si>
  <si>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</si>
  <si>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</si>
  <si>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</si>
  <si>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</si>
  <si>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</si>
  <si>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</si>
  <si>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</si>
  <si>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</si>
  <si>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</si>
  <si>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</si>
  <si>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</si>
  <si>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</si>
  <si>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</si>
  <si>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</si>
  <si>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</si>
  <si>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</si>
  <si>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</si>
  <si>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</si>
  <si>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</si>
  <si>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</si>
  <si>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</si>
  <si>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</si>
  <si>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</si>
  <si>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</si>
  <si>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</si>
  <si>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</si>
  <si>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</si>
  <si>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</si>
  <si>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</si>
  <si>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</si>
  <si>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</si>
  <si>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</si>
  <si>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</si>
  <si>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</si>
  <si>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</si>
  <si>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</si>
  <si>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</si>
  <si>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</si>
  <si>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</si>
  <si>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</si>
  <si>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</si>
  <si>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</si>
  <si>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</si>
  <si>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</si>
  <si>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</si>
  <si>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</si>
  <si>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</si>
  <si>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</si>
  <si>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</si>
  <si>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</si>
  <si>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</si>
  <si>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</si>
  <si>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</si>
  <si>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</si>
  <si>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</si>
  <si>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</si>
  <si>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</si>
  <si>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</si>
  <si>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</si>
  <si>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</si>
  <si>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</si>
  <si>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</si>
  <si>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</si>
  <si>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</si>
  <si>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</si>
  <si>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</si>
  <si>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</si>
  <si>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</si>
  <si>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</si>
  <si>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</si>
  <si>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</si>
  <si>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</si>
  <si>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</si>
  <si>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</si>
  <si>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</si>
  <si>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</si>
  <si>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</si>
  <si>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</si>
  <si>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</si>
  <si>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</si>
  <si>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</si>
  <si>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</si>
  <si>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</si>
  <si>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</si>
  <si>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</si>
  <si>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</si>
  <si>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</si>
  <si>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</si>
  <si>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</si>
  <si>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</si>
  <si>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</si>
  <si>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</si>
  <si>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</si>
  <si>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</si>
  <si>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</si>
  <si>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</si>
  <si>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</si>
  <si>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</si>
  <si>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</si>
  <si>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</si>
  <si>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</si>
  <si>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</si>
  <si>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</si>
  <si>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</si>
  <si>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</si>
  <si>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</si>
  <si>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</si>
  <si>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</si>
  <si>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</si>
  <si>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</si>
  <si>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</si>
  <si>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</si>
  <si>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</si>
  <si>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</si>
  <si>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</si>
  <si>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</si>
  <si>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</si>
  <si>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</si>
  <si>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</si>
  <si>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</si>
  <si>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</si>
  <si>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</si>
  <si>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</si>
  <si>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</si>
  <si>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</si>
  <si>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</si>
  <si>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</si>
  <si>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</si>
  <si>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</si>
  <si>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</si>
  <si>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</si>
  <si>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</si>
  <si>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</si>
  <si>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</si>
  <si>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</si>
  <si>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</si>
  <si>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</si>
  <si>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</si>
  <si>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</si>
  <si>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</si>
  <si>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</si>
  <si>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</si>
  <si>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</si>
  <si>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</si>
  <si>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</si>
  <si>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</si>
  <si>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</si>
  <si>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</si>
  <si>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</si>
  <si>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</si>
  <si>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</si>
  <si>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</si>
  <si>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</si>
  <si>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</si>
  <si>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</si>
  <si>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</si>
  <si>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</si>
  <si>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</si>
  <si>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</si>
  <si>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</si>
  <si>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</si>
  <si>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</si>
  <si>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</si>
  <si>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</si>
  <si>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</si>
  <si>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</si>
  <si>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</si>
  <si>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</si>
  <si>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</si>
  <si>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</si>
  <si>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</si>
  <si>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</si>
  <si>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</si>
  <si>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</si>
  <si>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</si>
  <si>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</si>
  <si>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</si>
  <si>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</si>
  <si>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</si>
  <si>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</si>
  <si>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</si>
  <si>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</si>
  <si>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</si>
  <si>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</si>
  <si>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</si>
  <si>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</si>
  <si>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</si>
  <si>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</si>
  <si>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</si>
  <si>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</si>
  <si>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</si>
  <si>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</si>
  <si>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</si>
  <si>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</si>
  <si>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</si>
  <si>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</si>
  <si>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</si>
  <si>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</si>
  <si>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</si>
  <si>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</si>
  <si>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</si>
  <si>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</si>
  <si>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</si>
  <si>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</si>
  <si>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</si>
  <si>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</si>
  <si>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</si>
  <si>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</si>
  <si>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</si>
  <si>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</si>
  <si>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</si>
  <si>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</si>
  <si>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</si>
  <si>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</si>
  <si>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</si>
  <si>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</si>
  <si>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</si>
  <si>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</si>
  <si>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</si>
  <si>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</si>
  <si>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</si>
  <si>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</si>
  <si>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</si>
  <si>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</si>
  <si>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</si>
  <si>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</si>
  <si>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</si>
  <si>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</si>
  <si>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</si>
  <si>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</si>
  <si>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</si>
  <si>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</si>
  <si>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</si>
  <si>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</si>
  <si>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</si>
  <si>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</si>
  <si>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</si>
  <si>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</si>
  <si>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</si>
  <si>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</si>
  <si>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</si>
  <si>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</si>
  <si>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</si>
  <si>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</si>
  <si>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</si>
  <si>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</si>
  <si>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</si>
  <si>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</si>
  <si>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</si>
  <si>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</si>
  <si>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</si>
  <si>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</si>
  <si>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</si>
  <si>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</si>
  <si>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</si>
  <si>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</si>
  <si>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</si>
  <si>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</si>
  <si>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</si>
  <si>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</si>
  <si>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</si>
  <si>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</si>
  <si>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</si>
  <si>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</si>
  <si>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</si>
  <si>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</si>
  <si>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</si>
  <si>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</si>
  <si>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</si>
  <si>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</si>
  <si>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</si>
  <si>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</si>
  <si>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</si>
  <si>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</si>
  <si>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</si>
  <si>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</si>
  <si>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</si>
  <si>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</si>
  <si>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</si>
  <si>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</si>
  <si>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</si>
  <si>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</si>
  <si>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</si>
  <si>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</si>
  <si>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</si>
  <si>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</si>
  <si>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</si>
  <si>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</si>
  <si>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</si>
  <si>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</si>
  <si>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</si>
  <si>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</si>
  <si>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</si>
  <si>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</si>
  <si>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</si>
  <si>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</si>
  <si>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</si>
  <si>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</si>
  <si>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</si>
  <si>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</si>
  <si>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</si>
  <si>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</si>
  <si>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</si>
  <si>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</si>
  <si>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</si>
  <si>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</si>
  <si>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</si>
  <si>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</si>
  <si>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</si>
  <si>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</si>
  <si>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</si>
  <si>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</si>
  <si>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</si>
  <si>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</si>
  <si>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</si>
  <si>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</si>
  <si>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</si>
  <si>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</si>
  <si>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</si>
  <si>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</si>
  <si>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</si>
  <si>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</si>
  <si>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</si>
  <si>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</si>
  <si>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</si>
  <si>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</si>
  <si>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</si>
  <si>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</si>
  <si>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</si>
  <si>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</si>
  <si>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</si>
  <si>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</si>
  <si>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</si>
  <si>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</si>
  <si>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</si>
  <si>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</si>
  <si>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</si>
  <si>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</si>
  <si>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</si>
  <si>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</si>
  <si>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</si>
  <si>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</si>
  <si>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</si>
  <si>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</si>
  <si>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</si>
  <si>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</si>
  <si>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</si>
  <si>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</si>
  <si>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</si>
  <si>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</si>
  <si>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</si>
  <si>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</si>
  <si>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</si>
  <si>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</si>
  <si>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</si>
  <si>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</si>
  <si>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</si>
  <si>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</si>
  <si>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</si>
  <si>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</si>
  <si>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</si>
  <si>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</si>
  <si>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</si>
  <si>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</si>
  <si>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</si>
  <si>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</si>
  <si>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</si>
  <si>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</si>
  <si>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</si>
  <si>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</si>
  <si>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</si>
  <si>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</si>
  <si>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</si>
  <si>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</si>
  <si>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</si>
  <si>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</si>
  <si>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</si>
  <si>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</si>
  <si>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</si>
  <si>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</si>
  <si>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</si>
  <si>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</si>
  <si>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</si>
  <si>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</si>
  <si>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</si>
  <si>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</si>
  <si>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</si>
  <si>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</si>
  <si>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</si>
  <si>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</si>
  <si>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</si>
  <si>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</si>
  <si>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</si>
  <si>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</si>
  <si>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</si>
  <si>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</si>
  <si>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</si>
  <si>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</si>
  <si>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</si>
  <si>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</si>
  <si>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</si>
  <si>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</si>
  <si>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</si>
  <si>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</si>
  <si>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</si>
  <si>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</si>
  <si>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</si>
  <si>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</si>
  <si>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</si>
  <si>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</si>
  <si>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</si>
  <si>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</si>
  <si>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</si>
  <si>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</si>
  <si>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</si>
  <si>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</si>
  <si>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</si>
  <si>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</si>
  <si>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</si>
  <si>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</si>
  <si>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</si>
  <si>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</si>
  <si>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</si>
  <si>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</si>
  <si>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</si>
  <si>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</si>
  <si>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</si>
  <si>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</si>
  <si>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</si>
  <si>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</si>
  <si>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</si>
  <si>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</si>
  <si>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</si>
  <si>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</si>
  <si>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</si>
  <si>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</si>
  <si>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</si>
  <si>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</si>
  <si>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</si>
  <si>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</si>
  <si>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</si>
  <si>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</si>
  <si>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</si>
  <si>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</si>
  <si>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</si>
  <si>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</si>
  <si>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</si>
  <si>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</si>
  <si>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</si>
  <si>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</si>
  <si>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</si>
  <si>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</si>
  <si>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</si>
  <si>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</si>
  <si>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</si>
  <si>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</si>
  <si>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</si>
  <si>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</si>
  <si>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</si>
  <si>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</si>
  <si>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</si>
  <si>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</si>
  <si>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</si>
  <si>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</si>
  <si>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</si>
  <si>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</si>
  <si>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</si>
  <si>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</si>
  <si>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</si>
  <si>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</si>
  <si>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</si>
  <si>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</si>
  <si>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</si>
  <si>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</si>
  <si>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</si>
  <si>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</si>
  <si>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</si>
  <si>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</si>
  <si>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</si>
  <si>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</si>
  <si>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</si>
  <si>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</si>
  <si>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</si>
  <si>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</si>
  <si>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</si>
  <si>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</si>
  <si>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</si>
  <si>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</si>
  <si>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</si>
  <si>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</si>
  <si>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</si>
  <si>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</si>
  <si>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</si>
  <si>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</si>
  <si>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</si>
  <si>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</si>
  <si>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</si>
  <si>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</si>
  <si>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</si>
  <si>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</si>
  <si>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</si>
  <si>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</si>
  <si>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</si>
  <si>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</si>
  <si>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</si>
  <si>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</si>
  <si>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</si>
  <si>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</si>
  <si>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</si>
  <si>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</si>
  <si>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</si>
  <si>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</si>
  <si>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</si>
  <si>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</si>
  <si>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</si>
  <si>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</si>
  <si>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</si>
  <si>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</si>
  <si>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</si>
  <si>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</si>
  <si>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</si>
  <si>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</si>
  <si>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</si>
  <si>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</si>
  <si>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</si>
  <si>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</si>
  <si>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</si>
  <si>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</si>
  <si>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</si>
  <si>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</si>
  <si>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</si>
  <si>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</si>
  <si>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</si>
  <si>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</si>
  <si>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</si>
  <si>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</si>
  <si>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</si>
  <si>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</si>
  <si>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</si>
  <si>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</si>
  <si>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</si>
  <si>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</si>
  <si>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</si>
  <si>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</si>
  <si>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</si>
  <si>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</si>
  <si>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</si>
  <si>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</si>
  <si>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</si>
  <si>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</si>
  <si>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</si>
  <si>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</si>
  <si>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</si>
  <si>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</si>
  <si>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</si>
  <si>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</si>
  <si>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</si>
  <si>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</si>
  <si>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</si>
  <si>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</si>
  <si>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</si>
  <si>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</si>
  <si>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</si>
  <si>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</si>
  <si>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</si>
  <si>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</si>
  <si>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</si>
  <si>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</si>
  <si>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</si>
  <si>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</si>
  <si>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</si>
  <si>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</si>
  <si>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</si>
  <si>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</si>
  <si>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</si>
  <si>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</si>
  <si>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</si>
  <si>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</si>
  <si>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</si>
  <si>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</si>
  <si>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</si>
  <si>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</si>
  <si>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</si>
  <si>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</si>
  <si>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</si>
  <si>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</si>
  <si>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</si>
  <si>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</si>
  <si>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</si>
  <si>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</si>
  <si>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</si>
  <si>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</si>
  <si>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</si>
  <si>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</si>
  <si>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</si>
  <si>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</si>
  <si>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</si>
  <si>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</si>
  <si>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</si>
  <si>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</si>
  <si>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</si>
  <si>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</si>
  <si>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</si>
  <si>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</si>
  <si>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</si>
  <si>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</si>
  <si>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</si>
  <si>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</si>
  <si>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</si>
  <si>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</si>
  <si>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</si>
  <si>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</si>
  <si>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</si>
  <si>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</si>
  <si>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</si>
  <si>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</si>
  <si>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</si>
  <si>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</si>
  <si>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</si>
  <si>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</si>
  <si>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</si>
  <si>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</si>
  <si>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</si>
  <si>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</si>
  <si>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</si>
  <si>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</si>
  <si>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</si>
  <si>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</si>
  <si>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</si>
  <si>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</si>
  <si>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</si>
  <si>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</si>
  <si>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</si>
  <si>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</si>
  <si>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</si>
  <si>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</si>
  <si>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</si>
  <si>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</si>
  <si>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</si>
  <si>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</si>
  <si>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</si>
  <si>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</si>
  <si>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</si>
  <si>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</si>
  <si>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</si>
  <si>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</si>
  <si>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</si>
  <si>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</si>
  <si>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</si>
  <si>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</si>
  <si>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</si>
  <si>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</si>
  <si>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</si>
  <si>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</si>
  <si>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</si>
  <si>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</si>
  <si>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</si>
  <si>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</si>
  <si>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</si>
  <si>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</si>
  <si>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</si>
  <si>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</si>
  <si>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</si>
  <si>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</si>
  <si>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</si>
  <si>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</si>
  <si>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</si>
  <si>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</si>
  <si>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</si>
  <si>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</si>
  <si>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</si>
  <si>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</si>
  <si>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</si>
  <si>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</si>
  <si>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</si>
  <si>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</si>
  <si>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</si>
  <si>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</si>
  <si>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</si>
  <si>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</si>
  <si>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</si>
  <si>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</si>
  <si>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</si>
  <si>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</si>
  <si>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</si>
  <si>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</si>
  <si>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</si>
  <si>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</si>
  <si>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</si>
  <si>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</si>
  <si>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</si>
  <si>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</si>
  <si>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</si>
  <si>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</si>
  <si>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</si>
  <si>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</si>
  <si>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</si>
  <si>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</si>
  <si>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</si>
  <si>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</si>
  <si>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</si>
  <si>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</si>
  <si>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</si>
  <si>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</si>
  <si>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</si>
  <si>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</si>
  <si>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</si>
  <si>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</si>
  <si>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</si>
  <si>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</si>
  <si>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</si>
  <si>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</si>
  <si>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</si>
  <si>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</si>
  <si>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</si>
  <si>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</si>
  <si>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</si>
  <si>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</si>
  <si>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</si>
  <si>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</si>
  <si>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</si>
  <si>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</si>
  <si>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</si>
  <si>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</si>
  <si>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</si>
  <si>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</si>
  <si>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</si>
  <si>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</si>
  <si>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</si>
  <si>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</si>
  <si>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</si>
  <si>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</si>
  <si>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</si>
  <si>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</si>
  <si>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</si>
  <si>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</si>
  <si>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</si>
  <si>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</si>
  <si>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</si>
  <si>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</si>
  <si>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</si>
  <si>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</si>
  <si>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</si>
  <si>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</si>
  <si>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</si>
  <si>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</si>
  <si>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</si>
  <si>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</si>
  <si>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</si>
  <si>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</si>
  <si>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</si>
  <si>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</si>
  <si>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</si>
  <si>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</si>
  <si>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</si>
  <si>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</si>
  <si>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</si>
  <si>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</si>
  <si>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</si>
  <si>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</si>
  <si>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</si>
  <si>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</si>
  <si>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</si>
  <si>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</si>
  <si>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</si>
  <si>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</si>
  <si>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</si>
  <si>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</si>
  <si>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</si>
  <si>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</si>
  <si>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</si>
  <si>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</si>
  <si>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</si>
  <si>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</si>
  <si>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</si>
  <si>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</si>
  <si>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</si>
  <si>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</si>
  <si>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</si>
  <si>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</si>
  <si>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</si>
  <si>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</si>
  <si>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</si>
  <si>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</si>
  <si>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</si>
  <si>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</si>
  <si>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</si>
  <si>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</si>
  <si>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</si>
  <si>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</si>
  <si>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</si>
  <si>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</si>
  <si>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</si>
  <si>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</si>
  <si>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</si>
  <si>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</si>
  <si>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</si>
  <si>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</si>
  <si>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</si>
  <si>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</si>
  <si>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</si>
  <si>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</si>
  <si>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</si>
  <si>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</si>
  <si>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</si>
  <si>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</si>
  <si>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</si>
  <si>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</si>
  <si>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</si>
  <si>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</si>
  <si>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</si>
  <si>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</si>
  <si>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</si>
  <si>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</si>
  <si>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</si>
  <si>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</si>
  <si>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</si>
  <si>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</si>
  <si>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</si>
  <si>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</si>
  <si>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</si>
  <si>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</si>
  <si>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</si>
  <si>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</si>
  <si>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</si>
  <si>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</si>
  <si>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</si>
  <si>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</si>
  <si>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</si>
  <si>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</si>
  <si>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</si>
  <si>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</si>
  <si>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</si>
  <si>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</si>
  <si>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</si>
  <si>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</si>
  <si>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</si>
  <si>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</si>
  <si>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</si>
  <si>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</si>
  <si>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</si>
  <si>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</si>
  <si>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</si>
  <si>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</si>
  <si>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</si>
  <si>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</si>
  <si>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</si>
  <si>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</si>
  <si>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</si>
  <si>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</si>
  <si>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</si>
  <si>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</si>
  <si>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</si>
  <si>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</si>
  <si>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</si>
  <si>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</si>
  <si>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</si>
  <si>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</si>
  <si>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</si>
  <si>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</si>
  <si>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</si>
  <si>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</si>
  <si>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</si>
  <si>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</si>
  <si>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</si>
  <si>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</si>
  <si>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</si>
  <si>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</si>
  <si>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</si>
  <si>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</si>
  <si>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</si>
  <si>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</si>
  <si>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</si>
  <si>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</si>
  <si>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</si>
  <si>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</si>
  <si>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</si>
  <si>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</si>
  <si>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</si>
  <si>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</si>
  <si>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</si>
  <si>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</si>
  <si>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</si>
  <si>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</si>
  <si>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</si>
  <si>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</si>
  <si>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</si>
  <si>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</si>
  <si>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</si>
  <si>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</si>
  <si>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</si>
  <si>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</si>
  <si>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</si>
  <si>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</si>
  <si>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</si>
  <si>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</si>
  <si>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</si>
  <si>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</si>
  <si>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</si>
  <si>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</si>
  <si>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</si>
  <si>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</si>
  <si>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</si>
  <si>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</si>
  <si>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</si>
  <si>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</si>
  <si>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</si>
  <si>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</si>
  <si>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</si>
  <si>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</si>
  <si>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</si>
  <si>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</si>
  <si>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</si>
  <si>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</si>
  <si>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</si>
  <si>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</si>
  <si>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</si>
  <si>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</si>
  <si>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</si>
  <si>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</si>
  <si>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</si>
  <si>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</si>
  <si>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</si>
  <si>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</si>
  <si>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</si>
  <si>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</si>
  <si>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</si>
  <si>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</si>
  <si>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</si>
  <si>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</si>
  <si>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</si>
  <si>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</si>
  <si>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</si>
  <si>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</si>
  <si>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</si>
  <si>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</si>
  <si>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</si>
  <si>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</si>
  <si>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</si>
  <si>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</si>
  <si>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</si>
  <si>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</si>
  <si>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</si>
  <si>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</si>
  <si>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</si>
  <si>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</si>
  <si>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</si>
  <si>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</si>
  <si>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</si>
  <si>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</si>
  <si>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</si>
  <si>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</si>
  <si>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</si>
  <si>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</si>
  <si>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</si>
  <si>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</si>
  <si>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</si>
  <si>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</si>
  <si>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</si>
  <si>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</si>
  <si>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</si>
  <si>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</si>
  <si>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</si>
  <si>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</si>
  <si>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</si>
  <si>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</si>
  <si>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</si>
  <si>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</si>
  <si>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</si>
  <si>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</si>
  <si>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</si>
  <si>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</si>
  <si>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</si>
  <si>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</si>
  <si>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</si>
  <si>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</si>
  <si>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</si>
  <si>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</si>
  <si>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</si>
  <si>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</si>
  <si>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</si>
  <si>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</si>
  <si>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</si>
  <si>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</si>
  <si>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</si>
  <si>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</si>
  <si>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</si>
  <si>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</si>
  <si>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</si>
  <si>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</si>
  <si>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</si>
  <si>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</si>
  <si>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</si>
  <si>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</si>
  <si>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</si>
  <si>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</si>
  <si>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</si>
  <si>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</si>
  <si>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</si>
  <si>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</si>
  <si>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</si>
  <si>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</si>
  <si>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</si>
  <si>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</si>
  <si>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</si>
  <si>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</si>
  <si>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</si>
  <si>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</si>
  <si>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</si>
  <si>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</si>
  <si>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</si>
  <si>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</si>
  <si>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</si>
  <si>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</si>
  <si>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</si>
  <si>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</si>
  <si>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</si>
  <si>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</si>
  <si>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</si>
  <si>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</si>
  <si>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</si>
  <si>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</si>
  <si>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</si>
  <si>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</si>
  <si>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</si>
  <si>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</si>
  <si>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</si>
  <si>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</si>
  <si>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</si>
  <si>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</si>
  <si>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</si>
  <si>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</si>
  <si>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</si>
  <si>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</si>
  <si>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</si>
  <si>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</si>
  <si>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</si>
  <si>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</si>
  <si>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</si>
  <si>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</si>
  <si>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</si>
  <si>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</si>
  <si>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</si>
  <si>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</si>
  <si>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</si>
  <si>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</si>
  <si>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</si>
  <si>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</si>
  <si>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</si>
  <si>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</si>
  <si>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</si>
  <si>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</si>
  <si>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</si>
  <si>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</si>
  <si>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</si>
  <si>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</si>
  <si>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</si>
  <si>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</si>
  <si>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</si>
  <si>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</si>
  <si>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</si>
  <si>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</si>
  <si>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</si>
  <si>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</si>
  <si>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</si>
  <si>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</si>
  <si>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</si>
  <si>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</si>
  <si>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</si>
  <si>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</si>
  <si>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</si>
  <si>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</si>
  <si>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</si>
  <si>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</si>
  <si>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</si>
  <si>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</si>
  <si>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</si>
  <si>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</si>
  <si>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</si>
  <si>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</si>
  <si>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</si>
  <si>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</si>
  <si>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</si>
  <si>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</si>
  <si>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</si>
  <si>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</si>
  <si>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</si>
  <si>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</si>
  <si>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</si>
  <si>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</si>
  <si>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</si>
  <si>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</si>
  <si>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</si>
  <si>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</si>
  <si>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</si>
  <si>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</si>
  <si>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</si>
  <si>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</si>
  <si>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</si>
  <si>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</si>
  <si>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</si>
  <si>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</si>
  <si>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</si>
  <si>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</si>
  <si>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</si>
  <si>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</si>
  <si>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</si>
  <si>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</si>
  <si>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</si>
  <si>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</si>
  <si>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</si>
  <si>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</si>
  <si>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</si>
  <si>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</si>
  <si>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</si>
  <si>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</si>
  <si>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</si>
  <si>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</si>
  <si>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</si>
  <si>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</si>
  <si>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</si>
  <si>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</si>
  <si>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</si>
  <si>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</si>
  <si>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</si>
  <si>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</si>
  <si>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</si>
  <si>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</si>
  <si>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</si>
  <si>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</si>
  <si>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</si>
  <si>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</si>
  <si>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</si>
  <si>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</si>
  <si>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</si>
  <si>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</si>
  <si>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</si>
  <si>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</si>
  <si>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</si>
  <si>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</si>
  <si>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</si>
  <si>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</si>
  <si>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</si>
  <si>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</si>
  <si>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</si>
  <si>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</si>
  <si>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</si>
  <si>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</si>
  <si>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</si>
  <si>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</si>
  <si>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</si>
  <si>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</si>
  <si>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</si>
  <si>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</si>
  <si>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</si>
  <si>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</si>
  <si>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</si>
  <si>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</si>
  <si>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</si>
  <si>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</si>
  <si>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</si>
  <si>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</si>
  <si>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</si>
  <si>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</si>
  <si>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</si>
  <si>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</si>
  <si>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</si>
  <si>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</si>
  <si>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</si>
  <si>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</si>
  <si>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</si>
  <si>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</si>
  <si>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</si>
  <si>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</si>
  <si>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</si>
  <si>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</si>
  <si>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</si>
  <si>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</si>
  <si>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</si>
  <si>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</si>
  <si>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</si>
  <si>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</si>
  <si>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</si>
  <si>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</si>
  <si>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</si>
  <si>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</si>
  <si>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</si>
  <si>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</si>
  <si>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</si>
  <si>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</si>
  <si>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</si>
  <si>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</si>
  <si>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</si>
  <si>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</si>
  <si>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</si>
  <si>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</si>
  <si>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</si>
  <si>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</si>
  <si>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</si>
  <si>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</si>
  <si>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</si>
  <si>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</si>
  <si>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</si>
  <si>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</si>
  <si>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</si>
  <si>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</si>
  <si>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</si>
  <si>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</si>
  <si>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</si>
  <si>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</si>
  <si>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</si>
  <si>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</si>
  <si>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</si>
  <si>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</si>
  <si>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</si>
  <si>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</si>
  <si>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</si>
  <si>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</si>
  <si>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</si>
  <si>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</si>
  <si>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</si>
  <si>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</si>
  <si>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</si>
  <si>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</si>
  <si>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</si>
  <si>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</si>
  <si>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</si>
  <si>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</si>
  <si>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</si>
  <si>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</si>
  <si>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</si>
  <si>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</si>
  <si>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</si>
  <si>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</si>
  <si>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</si>
  <si>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</si>
  <si>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</si>
  <si>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</si>
  <si>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</si>
  <si>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</si>
  <si>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</si>
  <si>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</si>
  <si>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</si>
  <si>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</si>
  <si>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</si>
  <si>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</si>
  <si>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</si>
  <si>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</si>
  <si>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</si>
  <si>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</si>
  <si>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</si>
  <si>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</si>
  <si>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</si>
  <si>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</si>
  <si>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</si>
  <si>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</si>
  <si>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</si>
  <si>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</si>
  <si>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</si>
  <si>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</si>
  <si>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</si>
  <si>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</si>
  <si>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</si>
  <si>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</si>
  <si>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</si>
  <si>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</si>
  <si>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</si>
  <si>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</si>
  <si>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</si>
  <si>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</si>
  <si>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</si>
  <si>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</si>
  <si>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</si>
  <si>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</si>
  <si>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</si>
  <si>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</si>
  <si>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</si>
  <si>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</si>
  <si>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</si>
  <si>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</si>
  <si>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</si>
  <si>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</si>
  <si>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</si>
  <si>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</si>
  <si>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</si>
  <si>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</si>
  <si>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</si>
  <si>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</si>
  <si>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</si>
  <si>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</si>
  <si>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</si>
  <si>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</si>
  <si>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</si>
  <si>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</si>
  <si>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</si>
  <si>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</si>
  <si>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</si>
  <si>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</si>
  <si>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</si>
  <si>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</si>
  <si>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</si>
  <si>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</si>
  <si>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</si>
  <si>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</si>
  <si>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</si>
  <si>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</si>
  <si>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</si>
  <si>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</si>
  <si>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</si>
  <si>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</si>
  <si>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</si>
  <si>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</si>
  <si>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</si>
  <si>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</si>
  <si>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</si>
  <si>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</si>
  <si>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</si>
  <si>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</si>
  <si>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</si>
  <si>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</si>
  <si>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</si>
  <si>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</si>
  <si>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</si>
  <si>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</si>
  <si>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</si>
  <si>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</si>
  <si>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</si>
  <si>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</si>
  <si>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</si>
  <si>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</si>
  <si>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</si>
  <si>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</si>
  <si>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</si>
  <si>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</si>
  <si>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</si>
  <si>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</si>
  <si>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</si>
  <si>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</si>
  <si>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</si>
  <si>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</si>
  <si>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</si>
  <si>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</si>
  <si>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</si>
  <si>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</si>
  <si>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</si>
  <si>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</si>
  <si>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</si>
  <si>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</si>
  <si>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</si>
  <si>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</si>
  <si>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</si>
  <si>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</si>
  <si>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</si>
  <si>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</si>
  <si>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</si>
  <si>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</si>
  <si>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</si>
  <si>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</si>
  <si>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</si>
  <si>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</si>
  <si>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</si>
  <si>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</si>
  <si>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</si>
  <si>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</si>
  <si>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</si>
  <si>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</si>
  <si>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</si>
  <si>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</si>
  <si>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</si>
  <si>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</si>
  <si>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</si>
  <si>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</si>
  <si>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</si>
  <si>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</si>
  <si>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</si>
  <si>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</si>
  <si>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</si>
  <si>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</si>
  <si>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</si>
  <si>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</si>
  <si>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</si>
  <si>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</si>
  <si>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</si>
  <si>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</si>
  <si>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</si>
  <si>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</si>
  <si>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</si>
  <si>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</si>
  <si>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</si>
  <si>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</si>
  <si>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</si>
  <si>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</si>
  <si>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</si>
  <si>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</si>
  <si>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</si>
  <si>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</si>
  <si>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</si>
  <si>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</si>
  <si>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</si>
  <si>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</si>
  <si>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</si>
  <si>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</si>
  <si>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</si>
  <si>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</si>
  <si>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</si>
  <si>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</si>
  <si>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</si>
  <si>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</si>
  <si>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</si>
  <si>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</si>
  <si>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</si>
  <si>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</si>
  <si>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</si>
  <si>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</si>
  <si>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</si>
  <si>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</si>
  <si>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</si>
  <si>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</si>
  <si>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</si>
  <si>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</si>
  <si>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</si>
  <si>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</si>
  <si>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</si>
  <si>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</si>
  <si>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</si>
  <si>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</si>
  <si>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</si>
  <si>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</si>
  <si>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</si>
  <si>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</si>
  <si>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</si>
  <si>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</si>
  <si>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</si>
  <si>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</si>
  <si>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</si>
  <si>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</si>
  <si>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</si>
  <si>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</si>
  <si>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</si>
  <si>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</si>
  <si>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</si>
  <si>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</si>
  <si>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</si>
  <si>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</si>
  <si>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</si>
  <si>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</si>
  <si>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</si>
  <si>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</si>
  <si>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</si>
  <si>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</si>
  <si>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</si>
  <si>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</si>
  <si>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</si>
  <si>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</si>
  <si>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</si>
  <si>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</si>
  <si>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</si>
  <si>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</si>
  <si>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</si>
  <si>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</si>
  <si>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</si>
  <si>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</si>
  <si>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</si>
  <si>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</si>
  <si>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</si>
  <si>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</si>
  <si>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</si>
  <si>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</si>
  <si>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</si>
  <si>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</si>
  <si>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</si>
  <si>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</si>
  <si>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</si>
  <si>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</si>
  <si>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</si>
  <si>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</si>
  <si>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</si>
  <si>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</si>
  <si>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</si>
  <si>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</si>
  <si>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</si>
  <si>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</si>
  <si>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</si>
  <si>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</si>
  <si>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</si>
  <si>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</si>
  <si>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</si>
  <si>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</si>
  <si>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</si>
  <si>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</si>
  <si>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</si>
  <si>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</si>
  <si>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</si>
  <si>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</si>
  <si>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</si>
  <si>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</si>
  <si>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</si>
  <si>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</si>
  <si>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</si>
  <si>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</si>
  <si>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</si>
  <si>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</si>
  <si>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</si>
  <si>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</si>
  <si>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</si>
  <si>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</si>
  <si>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</si>
  <si>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</si>
  <si>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</si>
  <si>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</si>
  <si>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</si>
  <si>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</si>
  <si>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</si>
  <si>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</si>
  <si>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</si>
  <si>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</si>
  <si>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</si>
  <si>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</si>
  <si>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</si>
  <si>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</si>
  <si>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</si>
  <si>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</si>
  <si>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</si>
  <si>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</si>
  <si>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</si>
  <si>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</si>
  <si>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</si>
  <si>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</si>
  <si>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</si>
  <si>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</si>
  <si>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</si>
  <si>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</si>
  <si>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</si>
  <si>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</si>
  <si>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</si>
  <si>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</si>
  <si>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</si>
  <si>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</si>
  <si>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</si>
  <si>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</si>
  <si>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</si>
  <si>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</si>
  <si>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</si>
  <si>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</si>
  <si>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</si>
  <si>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</si>
  <si>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</si>
  <si>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</si>
  <si>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</si>
  <si>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</si>
  <si>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</si>
  <si>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</si>
  <si>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</si>
  <si>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</si>
  <si>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</si>
  <si>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</si>
  <si>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</si>
  <si>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</si>
  <si>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</si>
  <si>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</si>
  <si>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</si>
  <si>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</si>
  <si>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</si>
  <si>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</si>
  <si>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</si>
  <si>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</si>
  <si>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</si>
  <si>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</si>
  <si>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</si>
  <si>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</si>
  <si>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</si>
  <si>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</si>
  <si>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</si>
  <si>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</si>
  <si>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</si>
  <si>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</si>
  <si>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</si>
  <si>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</si>
  <si>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</si>
  <si>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</si>
  <si>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</si>
  <si>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</si>
  <si>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</si>
  <si>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</si>
  <si>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</si>
  <si>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</si>
  <si>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</si>
  <si>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</si>
  <si>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</si>
  <si>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</si>
  <si>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</si>
  <si>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</si>
  <si>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</si>
  <si>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</si>
  <si>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</si>
  <si>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</si>
  <si>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</si>
  <si>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</si>
  <si>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</si>
  <si>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</si>
  <si>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</si>
  <si>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</si>
  <si>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</si>
  <si>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</si>
  <si>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</si>
  <si>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</si>
  <si>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</si>
  <si>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</si>
  <si>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</si>
  <si>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</si>
  <si>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</si>
  <si>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</si>
  <si>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</si>
  <si>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</si>
  <si>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</si>
  <si>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</si>
  <si>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</si>
  <si>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</si>
  <si>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</si>
  <si>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</si>
  <si>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</si>
  <si>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</si>
  <si>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</si>
  <si>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</si>
  <si>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</si>
  <si>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</si>
  <si>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</si>
  <si>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</si>
  <si>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</si>
  <si>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</si>
  <si>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</si>
  <si>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</si>
  <si>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</si>
  <si>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</si>
  <si>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</si>
  <si>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</si>
  <si>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</si>
  <si>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</si>
  <si>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</si>
  <si>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</si>
  <si>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</si>
  <si>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</si>
  <si>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</si>
  <si>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</si>
  <si>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</si>
  <si>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</si>
  <si>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</si>
  <si>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</si>
  <si>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</si>
  <si>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</si>
  <si>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</si>
  <si>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</si>
  <si>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</si>
  <si>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</si>
  <si>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</si>
  <si>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</si>
  <si>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</si>
  <si>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</si>
  <si>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</si>
  <si>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</si>
  <si>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</si>
  <si>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</si>
  <si>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</si>
  <si>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</si>
  <si>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</si>
  <si>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</si>
  <si>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</si>
  <si>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</si>
  <si>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</si>
  <si>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</si>
  <si>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</si>
  <si>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</si>
  <si>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</si>
  <si>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</si>
  <si>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</si>
  <si>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</si>
  <si>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</si>
  <si>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</si>
  <si>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</si>
  <si>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</si>
  <si>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</si>
  <si>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</si>
  <si>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</si>
  <si>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</si>
  <si>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</si>
  <si>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</si>
  <si>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</si>
  <si>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</si>
  <si>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</si>
  <si>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</si>
  <si>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</si>
  <si>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</si>
  <si>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</si>
  <si>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</si>
  <si>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</si>
  <si>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</si>
  <si>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</si>
  <si>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</si>
  <si>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</si>
  <si>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</si>
  <si>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</si>
  <si>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</si>
  <si>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</si>
  <si>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</si>
  <si>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</si>
  <si>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</si>
  <si>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</si>
  <si>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</si>
  <si>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</si>
  <si>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</si>
  <si>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</si>
  <si>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</si>
  <si>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</si>
  <si>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</si>
  <si>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</si>
  <si>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</si>
  <si>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</si>
  <si>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</si>
  <si>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</si>
  <si>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</si>
  <si>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</si>
  <si>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</si>
  <si>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</si>
  <si>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</si>
  <si>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</si>
  <si>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</si>
  <si>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</si>
  <si>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</si>
  <si>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</si>
  <si>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</si>
  <si>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</si>
  <si>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</si>
  <si>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</si>
  <si>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</si>
  <si>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</si>
  <si>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</si>
  <si>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</si>
  <si>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</si>
  <si>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</si>
  <si>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</si>
  <si>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</si>
  <si>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</si>
  <si>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</si>
  <si>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</si>
  <si>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</si>
  <si>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</si>
  <si>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</si>
  <si>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</si>
  <si>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</si>
  <si>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</si>
  <si>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</si>
  <si>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</si>
  <si>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</si>
  <si>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</si>
  <si>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</si>
  <si>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</si>
  <si>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</si>
  <si>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</si>
  <si>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</si>
  <si>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</si>
  <si>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</si>
  <si>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</si>
  <si>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</si>
  <si>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</si>
  <si>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</si>
  <si>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</si>
  <si>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</si>
  <si>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</si>
  <si>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</si>
  <si>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</si>
  <si>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</si>
  <si>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</si>
  <si>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</si>
  <si>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</si>
  <si>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</si>
  <si>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</si>
  <si>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</si>
  <si>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</si>
  <si>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</si>
  <si>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</si>
  <si>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</si>
  <si>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</si>
  <si>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</si>
  <si>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</si>
  <si>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</si>
  <si>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</si>
  <si>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</si>
  <si>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</si>
  <si>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</si>
  <si>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</si>
  <si>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</si>
  <si>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</si>
  <si>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</si>
  <si>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</si>
  <si>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</si>
  <si>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</si>
  <si>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</si>
  <si>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</si>
  <si>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</si>
  <si>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</si>
  <si>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</si>
  <si>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</si>
  <si>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</si>
  <si>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</si>
  <si>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</si>
  <si>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</si>
  <si>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</si>
  <si>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</si>
  <si>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</si>
  <si>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</si>
  <si>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</si>
  <si>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</si>
  <si>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</si>
  <si>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</si>
  <si>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</si>
  <si>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</si>
  <si>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</si>
  <si>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</si>
  <si>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</si>
  <si>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</si>
  <si>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</si>
  <si>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</si>
  <si>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</si>
  <si>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</si>
  <si>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</si>
  <si>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</si>
  <si>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</si>
  <si>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</si>
  <si>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</si>
  <si>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</si>
  <si>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</si>
  <si>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</si>
  <si>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</si>
  <si>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</si>
  <si>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</si>
  <si>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</si>
  <si>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</si>
  <si>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</si>
  <si>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</si>
  <si>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</si>
  <si>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</si>
  <si>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</si>
  <si>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</si>
  <si>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</si>
  <si>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</si>
  <si>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</si>
  <si>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</si>
  <si>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</si>
  <si>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</si>
  <si>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</si>
  <si>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</si>
  <si>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</si>
  <si>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</si>
  <si>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</si>
  <si>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</si>
  <si>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</si>
  <si>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</si>
  <si>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</si>
  <si>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</si>
  <si>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</si>
  <si>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</si>
  <si>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</si>
  <si>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</si>
  <si>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</si>
  <si>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</si>
  <si>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</si>
  <si>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</si>
  <si>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</si>
  <si>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</si>
  <si>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</si>
  <si>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</si>
  <si>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</si>
  <si>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</si>
  <si>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</si>
  <si>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</si>
  <si>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</si>
  <si>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</si>
  <si>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</si>
  <si>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</si>
  <si>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</si>
  <si>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</si>
  <si>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</si>
  <si>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</si>
  <si>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</si>
  <si>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</si>
  <si>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</si>
  <si>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</si>
  <si>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</si>
  <si>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</si>
  <si>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</si>
  <si>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</si>
  <si>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</si>
  <si>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</si>
  <si>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</si>
  <si>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</si>
  <si>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</si>
  <si>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</si>
  <si>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</si>
  <si>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</si>
  <si>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</si>
  <si>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</si>
  <si>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</si>
  <si>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</si>
  <si>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</si>
  <si>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</si>
  <si>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</si>
  <si>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</si>
  <si>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</si>
  <si>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</si>
  <si>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</si>
  <si>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</si>
  <si>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</si>
  <si>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</si>
  <si>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</si>
  <si>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</si>
  <si>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</si>
  <si>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</si>
  <si>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</si>
  <si>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</si>
  <si>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</si>
  <si>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</si>
  <si>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</si>
  <si>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</si>
  <si>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</si>
  <si>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</si>
  <si>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</si>
  <si>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</si>
  <si>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</si>
  <si>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</si>
  <si>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</si>
  <si>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</si>
  <si>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</si>
  <si>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</si>
  <si>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</si>
  <si>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</si>
  <si>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</si>
  <si>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</si>
  <si>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</si>
  <si>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</si>
  <si>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</si>
  <si>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</si>
  <si>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</si>
  <si>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</si>
  <si>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</si>
  <si>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</si>
  <si>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</si>
  <si>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</si>
  <si>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</si>
  <si>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</si>
  <si>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</si>
  <si>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</si>
  <si>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</si>
  <si>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</si>
  <si>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</si>
  <si>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</si>
  <si>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</si>
  <si>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</si>
  <si>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</si>
  <si>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</si>
  <si>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</si>
  <si>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</si>
  <si>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</si>
  <si>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</si>
  <si>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</si>
  <si>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</si>
  <si>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</si>
  <si>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</si>
  <si>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</si>
  <si>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</si>
  <si>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</si>
  <si>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</si>
  <si>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</si>
  <si>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</si>
  <si>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</si>
  <si>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</si>
  <si>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</si>
  <si>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</si>
  <si>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</si>
  <si>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</si>
  <si>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</si>
  <si>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</si>
  <si>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</si>
  <si>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</si>
  <si>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</si>
  <si>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</si>
  <si>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</si>
  <si>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</si>
  <si>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</si>
  <si>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</si>
  <si>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</si>
  <si>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</si>
  <si>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</si>
  <si>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</si>
  <si>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</si>
  <si>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</si>
  <si>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</si>
  <si>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</si>
  <si>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</si>
  <si>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</si>
  <si>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</si>
  <si>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</si>
  <si>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</si>
  <si>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</si>
  <si>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</si>
  <si>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</si>
  <si>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</si>
  <si>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</si>
  <si>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</si>
  <si>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</si>
  <si>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</si>
  <si>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</si>
  <si>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</si>
  <si>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</si>
  <si>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</si>
  <si>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</si>
  <si>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</si>
  <si>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</si>
  <si>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</si>
  <si>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</si>
  <si>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</si>
  <si>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</si>
  <si>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</si>
  <si>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</si>
  <si>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</si>
  <si>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</si>
  <si>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</si>
  <si>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</si>
  <si>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</si>
  <si>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</si>
  <si>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</si>
  <si>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</si>
  <si>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</si>
  <si>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</si>
  <si>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</si>
  <si>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</si>
  <si>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</si>
  <si>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</si>
  <si>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</si>
  <si>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</si>
  <si>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</si>
  <si>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</si>
  <si>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</si>
  <si>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</si>
  <si>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</si>
  <si>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</si>
  <si>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</si>
  <si>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</si>
  <si>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</si>
  <si>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</si>
  <si>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</si>
  <si>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</si>
  <si>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</si>
  <si>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</si>
  <si>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</si>
  <si>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</si>
  <si>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</si>
  <si>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</si>
  <si>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</si>
  <si>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</si>
  <si>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</si>
  <si>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</si>
  <si>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</si>
  <si>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</si>
  <si>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</si>
  <si>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</si>
  <si>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</si>
  <si>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</si>
  <si>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</si>
  <si>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</si>
  <si>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</si>
  <si>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</si>
  <si>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</si>
  <si>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</si>
  <si>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</si>
  <si>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</si>
  <si>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</si>
  <si>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</si>
  <si>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</si>
  <si>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</si>
  <si>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</si>
  <si>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</si>
  <si>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</si>
  <si>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</si>
  <si>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</si>
  <si>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</si>
  <si>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</si>
  <si>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</si>
  <si>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</si>
  <si>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</si>
  <si>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</si>
  <si>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</si>
  <si>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</si>
  <si>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</si>
  <si>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</si>
  <si>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</si>
  <si>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</si>
  <si>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</si>
  <si>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</si>
  <si>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</si>
  <si>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</si>
  <si>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</si>
  <si>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</si>
  <si>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</si>
  <si>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</si>
  <si>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</si>
  <si>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</si>
  <si>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</si>
  <si>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</si>
  <si>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</si>
  <si>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</si>
  <si>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</si>
  <si>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</si>
  <si>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</si>
  <si>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</si>
  <si>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</si>
  <si>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</si>
  <si>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</si>
  <si>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</si>
  <si>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</si>
  <si>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</si>
  <si>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</si>
  <si>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</si>
  <si>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</si>
  <si>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</si>
  <si>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</si>
  <si>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</si>
  <si>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</si>
  <si>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</si>
  <si>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</si>
  <si>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</si>
  <si>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</si>
  <si>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</si>
  <si>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</si>
  <si>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</si>
  <si>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</si>
  <si>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</si>
  <si>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</si>
  <si>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</si>
  <si>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</si>
  <si>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</si>
  <si>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</si>
  <si>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</si>
  <si>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</si>
  <si>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</si>
  <si>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</si>
  <si>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</si>
  <si>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</si>
  <si>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</si>
  <si>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</si>
  <si>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</si>
  <si>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</si>
  <si>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</si>
  <si>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</si>
  <si>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</si>
  <si>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</si>
  <si>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</si>
  <si>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</si>
  <si>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</si>
  <si>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</si>
  <si>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</si>
  <si>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</si>
  <si>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</si>
  <si>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</si>
  <si>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</si>
  <si>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</si>
  <si>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</si>
  <si>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</si>
  <si>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</si>
  <si>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</si>
  <si>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</si>
  <si>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</si>
  <si>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</si>
  <si>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</si>
  <si>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</si>
  <si>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</si>
  <si>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</si>
  <si>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</si>
  <si>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</si>
  <si>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</si>
  <si>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</si>
  <si>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</si>
  <si>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</si>
  <si>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</si>
  <si>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</si>
  <si>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</si>
  <si>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</si>
  <si>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</si>
  <si>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</si>
  <si>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</si>
  <si>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</si>
  <si>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</si>
  <si>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</si>
  <si>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</si>
  <si>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</si>
  <si>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</si>
  <si>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</si>
  <si>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</si>
  <si>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</si>
  <si>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</si>
  <si>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</si>
  <si>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</si>
  <si>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</si>
  <si>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</si>
  <si>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</si>
  <si>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</si>
  <si>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</si>
  <si>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</si>
  <si>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</si>
  <si>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</si>
  <si>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</si>
  <si>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</si>
  <si>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</si>
  <si>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</si>
  <si>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</si>
  <si>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</si>
  <si>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</si>
  <si>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</si>
  <si>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</si>
  <si>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</si>
  <si>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</si>
  <si>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</si>
  <si>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</si>
  <si>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</si>
  <si>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</si>
  <si>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</si>
  <si>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</si>
  <si>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</si>
  <si>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</si>
  <si>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</si>
  <si>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</si>
  <si>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</si>
  <si>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</si>
  <si>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</si>
  <si>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</si>
  <si>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</si>
  <si>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</si>
  <si>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</si>
  <si>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</si>
  <si>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</si>
  <si>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</si>
  <si>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</si>
  <si>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</si>
  <si>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</si>
  <si>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</si>
  <si>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</si>
  <si>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</si>
  <si>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</si>
  <si>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</si>
  <si>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</si>
  <si>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</si>
  <si>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</si>
  <si>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</si>
  <si>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</si>
  <si>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</si>
  <si>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</si>
  <si>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</si>
  <si>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</si>
  <si>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</si>
  <si>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</si>
  <si>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</si>
  <si>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</si>
  <si>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</si>
  <si>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</si>
  <si>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</si>
  <si>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</si>
  <si>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</si>
  <si>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</si>
  <si>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</si>
  <si>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</si>
  <si>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</si>
  <si>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</si>
  <si>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</si>
  <si>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</si>
  <si>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</si>
  <si>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</si>
  <si>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</si>
  <si>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</si>
  <si>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</si>
  <si>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</si>
  <si>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</si>
  <si>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</si>
  <si>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</si>
  <si>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</si>
  <si>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</si>
  <si>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</si>
  <si>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</si>
  <si>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</si>
  <si>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</si>
  <si>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</si>
  <si>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</si>
  <si>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</si>
  <si>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</si>
  <si>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</si>
  <si>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</si>
  <si>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</si>
  <si>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</si>
  <si>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</si>
  <si>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</si>
  <si>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</si>
  <si>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</si>
  <si>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</si>
  <si>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</si>
  <si>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</si>
  <si>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</si>
  <si>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</si>
  <si>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</si>
  <si>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</si>
  <si>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</si>
  <si>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</si>
  <si>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</si>
  <si>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</si>
  <si>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</si>
  <si>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</si>
  <si>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</si>
  <si>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</si>
  <si>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</si>
  <si>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</si>
  <si>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</si>
  <si>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</si>
  <si>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</si>
  <si>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</si>
  <si>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</si>
  <si>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</si>
  <si>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</si>
  <si>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</si>
  <si>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</si>
  <si>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</si>
  <si>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</si>
  <si>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</si>
  <si>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</si>
  <si>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</si>
  <si>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</si>
  <si>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</si>
  <si>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</si>
  <si>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</si>
  <si>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</si>
  <si>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</si>
  <si>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</si>
  <si>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</si>
  <si>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</si>
  <si>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</si>
  <si>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</si>
  <si>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</si>
  <si>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</si>
  <si>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</si>
  <si>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</si>
  <si>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</si>
  <si>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</si>
  <si>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</si>
  <si>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</si>
  <si>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</si>
  <si>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</si>
  <si>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</si>
  <si>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</si>
  <si>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</si>
  <si>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</si>
  <si>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</si>
  <si>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</si>
  <si>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</si>
  <si>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</si>
  <si>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</si>
  <si>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</si>
  <si>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</si>
  <si>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</si>
  <si>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</si>
  <si>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</si>
  <si>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</si>
  <si>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</si>
  <si>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</si>
  <si>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</si>
  <si>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</si>
  <si>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</si>
  <si>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</si>
  <si>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</si>
  <si>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</si>
  <si>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</si>
  <si>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</si>
  <si>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</si>
  <si>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</si>
  <si>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</si>
  <si>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</si>
  <si>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</si>
  <si>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</si>
  <si>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</si>
  <si>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</si>
  <si>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</si>
  <si>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</si>
  <si>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</si>
  <si>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</si>
  <si>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</si>
  <si>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</si>
  <si>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</si>
  <si>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</si>
  <si>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</si>
  <si>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</si>
  <si>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</si>
  <si>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</si>
  <si>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</si>
  <si>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</si>
  <si>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</si>
  <si>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</si>
  <si>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</si>
  <si>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</si>
  <si>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</si>
  <si>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</si>
  <si>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</si>
  <si>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</si>
  <si>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</si>
  <si>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</si>
  <si>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</si>
  <si>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</si>
  <si>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</si>
  <si>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</si>
  <si>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</si>
  <si>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</si>
  <si>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</si>
  <si>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</si>
  <si>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</si>
  <si>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</si>
  <si>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</si>
  <si>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</si>
  <si>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</si>
  <si>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</si>
  <si>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</si>
  <si>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</si>
  <si>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</si>
  <si>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</si>
  <si>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</si>
  <si>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</si>
  <si>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</si>
  <si>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</si>
  <si>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</si>
  <si>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</si>
  <si>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</si>
  <si>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</si>
  <si>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</si>
  <si>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</si>
  <si>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</si>
  <si>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</si>
  <si>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</si>
  <si>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</si>
  <si>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</si>
  <si>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</si>
  <si>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</si>
  <si>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</si>
  <si>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</si>
  <si>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</si>
  <si>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</si>
  <si>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</si>
  <si>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</si>
  <si>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</si>
  <si>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</si>
  <si>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</si>
  <si>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</si>
  <si>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</si>
  <si>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</si>
  <si>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</si>
  <si>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</si>
  <si>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</si>
  <si>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</si>
  <si>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</si>
  <si>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</si>
  <si>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</si>
  <si>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</si>
  <si>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</si>
  <si>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</si>
  <si>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</si>
  <si>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</si>
  <si>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</si>
  <si>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</si>
  <si>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</si>
  <si>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</si>
  <si>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</si>
  <si>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</si>
  <si>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</si>
  <si>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</si>
  <si>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</si>
  <si>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</si>
  <si>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</si>
  <si>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</si>
  <si>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</si>
  <si>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</si>
  <si>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</si>
  <si>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</si>
  <si>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</si>
  <si>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</si>
  <si>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</si>
  <si>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</si>
  <si>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</si>
  <si>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</si>
  <si>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</si>
  <si>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</si>
  <si>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</si>
  <si>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</si>
  <si>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</si>
  <si>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</si>
  <si>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</si>
  <si>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</si>
  <si>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</si>
  <si>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</si>
  <si>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</si>
  <si>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</si>
  <si>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</si>
  <si>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</si>
  <si>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</si>
  <si>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</si>
  <si>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</si>
  <si>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</si>
  <si>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</si>
  <si>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</si>
  <si>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</si>
  <si>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</si>
  <si>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</si>
  <si>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</si>
  <si>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</si>
  <si>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</si>
  <si>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</si>
  <si>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</si>
  <si>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</si>
  <si>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</si>
  <si>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</si>
  <si>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</si>
  <si>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</si>
  <si>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</si>
  <si>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</si>
  <si>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</si>
  <si>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</si>
  <si>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</si>
  <si>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</si>
  <si>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</si>
  <si>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</si>
  <si>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</si>
  <si>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</si>
  <si>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</si>
  <si>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</si>
  <si>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</si>
  <si>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</si>
  <si>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</si>
  <si>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</si>
  <si>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</si>
  <si>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</si>
  <si>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</si>
  <si>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</si>
  <si>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</si>
  <si>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</si>
  <si>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</si>
  <si>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</si>
  <si>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</si>
  <si>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</si>
  <si>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</si>
  <si>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</si>
  <si>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</si>
  <si>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</si>
  <si>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</si>
  <si>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</si>
  <si>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</si>
  <si>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</si>
  <si>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</si>
  <si>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</si>
  <si>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</si>
  <si>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</si>
  <si>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</si>
  <si>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</si>
  <si>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</si>
  <si>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</si>
  <si>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</si>
  <si>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</si>
  <si>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</si>
  <si>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</si>
  <si>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</si>
  <si>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</si>
  <si>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</si>
  <si>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</si>
  <si>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</si>
  <si>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</si>
  <si>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</si>
  <si>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</si>
  <si>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</si>
  <si>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</si>
  <si>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</si>
  <si>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</si>
  <si>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</si>
  <si>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</si>
  <si>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</si>
  <si>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</si>
  <si>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</si>
  <si>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</si>
  <si>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</si>
  <si>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</si>
  <si>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</si>
  <si>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</si>
  <si>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</si>
  <si>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</si>
  <si>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</si>
  <si>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</si>
  <si>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</si>
  <si>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</si>
  <si>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</si>
  <si>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</si>
  <si>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</si>
  <si>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</si>
  <si>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</si>
  <si>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</si>
  <si>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</si>
  <si>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</si>
  <si>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</si>
  <si>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</si>
  <si>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</si>
  <si>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</si>
  <si>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</si>
  <si>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</si>
  <si>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</si>
  <si>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</si>
  <si>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</si>
  <si>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</si>
  <si>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</si>
  <si>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</si>
  <si>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</si>
  <si>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</si>
  <si>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</si>
  <si>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</si>
  <si>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</si>
  <si>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</si>
  <si>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</si>
  <si>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</si>
  <si>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</si>
  <si>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</si>
  <si>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</si>
  <si>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</si>
  <si>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</si>
  <si>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</si>
  <si>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</si>
  <si>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</si>
  <si>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</si>
  <si>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</si>
  <si>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</si>
  <si>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</si>
  <si>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</si>
  <si>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</si>
  <si>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</si>
  <si>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</si>
  <si>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</si>
  <si>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</si>
  <si>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</si>
  <si>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</si>
  <si>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</si>
  <si>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</si>
  <si>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</si>
  <si>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</si>
  <si>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</si>
  <si>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</si>
  <si>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</si>
  <si>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</si>
  <si>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</si>
  <si>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</si>
  <si>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</si>
  <si>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</si>
  <si>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</si>
  <si>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</si>
  <si>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</si>
  <si>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</si>
  <si>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</si>
  <si>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</si>
  <si>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</si>
  <si>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</si>
  <si>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</si>
  <si>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</si>
  <si>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</si>
  <si>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</si>
  <si>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</si>
  <si>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</si>
  <si>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</si>
  <si>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</si>
  <si>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</si>
  <si>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</si>
  <si>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</si>
  <si>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</si>
  <si>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</si>
  <si>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</si>
  <si>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</si>
  <si>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</si>
  <si>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</si>
  <si>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</si>
  <si>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</si>
  <si>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</si>
  <si>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</si>
  <si>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</si>
  <si>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</si>
  <si>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</si>
  <si>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</si>
  <si>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</si>
  <si>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</si>
  <si>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</si>
  <si>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</si>
  <si>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</si>
  <si>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</si>
  <si>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</si>
  <si>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</si>
  <si>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</si>
  <si>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</si>
  <si>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</si>
  <si>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</si>
  <si>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</si>
  <si>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</si>
  <si>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</si>
  <si>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</si>
  <si>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</si>
  <si>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</si>
  <si>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</si>
  <si>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</si>
  <si>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</si>
  <si>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</si>
  <si>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</si>
  <si>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</si>
  <si>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</si>
  <si>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</si>
  <si>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</si>
  <si>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</si>
  <si>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</si>
  <si>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</si>
  <si>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</si>
  <si>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</si>
  <si>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</si>
  <si>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</si>
  <si>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</si>
  <si>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</si>
  <si>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</si>
  <si>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</si>
  <si>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</si>
  <si>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</si>
  <si>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</si>
  <si>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</si>
  <si>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</si>
  <si>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</si>
  <si>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</si>
  <si>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</si>
  <si>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</si>
  <si>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</si>
  <si>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</si>
  <si>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</si>
  <si>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</si>
  <si>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</si>
  <si>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</si>
  <si>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</si>
  <si>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</si>
  <si>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</si>
  <si>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</si>
  <si>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</si>
  <si>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</si>
  <si>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</si>
  <si>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</si>
  <si>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</si>
  <si>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</si>
  <si>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</si>
  <si>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</si>
  <si>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</si>
  <si>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</si>
  <si>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</si>
  <si>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</si>
  <si>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</si>
  <si>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</si>
  <si>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</si>
  <si>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</si>
  <si>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</si>
  <si>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</si>
  <si>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</si>
  <si>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</si>
  <si>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</si>
  <si>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</si>
  <si>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</si>
  <si>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</si>
  <si>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</si>
  <si>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</si>
  <si>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</si>
  <si>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</si>
  <si>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</si>
  <si>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</si>
  <si>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</si>
  <si>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</si>
  <si>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</si>
  <si>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</si>
  <si>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</si>
  <si>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</si>
  <si>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</si>
  <si>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</si>
  <si>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</si>
  <si>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</si>
  <si>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</si>
  <si>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</si>
  <si>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</si>
  <si>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</si>
  <si>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</si>
  <si>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</si>
  <si>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</si>
  <si>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</si>
  <si>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</si>
  <si>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</si>
  <si>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</si>
  <si>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</si>
  <si>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</si>
  <si>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</si>
  <si>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</si>
  <si>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</si>
  <si>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</si>
  <si>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</si>
  <si>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</si>
  <si>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</si>
  <si>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</si>
  <si>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</si>
  <si>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</si>
  <si>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</si>
  <si>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</si>
  <si>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</si>
  <si>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</si>
  <si>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</si>
  <si>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</si>
  <si>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</si>
  <si>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</si>
  <si>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</si>
  <si>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</si>
  <si>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</si>
  <si>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</si>
  <si>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</si>
  <si>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</si>
  <si>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</si>
  <si>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</si>
  <si>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</si>
  <si>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</si>
  <si>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</si>
  <si>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</si>
  <si>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</si>
  <si>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</si>
  <si>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</si>
  <si>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</si>
  <si>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</si>
  <si>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</si>
  <si>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</si>
  <si>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</si>
  <si>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</si>
  <si>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</si>
  <si>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</si>
  <si>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</si>
  <si>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</si>
  <si>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</si>
  <si>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</si>
  <si>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</si>
  <si>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</si>
  <si>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</si>
  <si>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</si>
  <si>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</si>
  <si>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</si>
  <si>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</si>
  <si>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</si>
  <si>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</si>
  <si>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</si>
  <si>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</si>
  <si>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</si>
  <si>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</si>
  <si>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</si>
  <si>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</si>
  <si>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</si>
  <si>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</si>
  <si>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</si>
  <si>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</si>
  <si>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</si>
  <si>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</si>
  <si>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</si>
  <si>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</si>
  <si>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</si>
  <si>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</si>
  <si>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</si>
  <si>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</si>
  <si>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</si>
  <si>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</si>
  <si>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</si>
  <si>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</si>
  <si>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</si>
  <si>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</si>
  <si>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</si>
  <si>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</si>
  <si>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</si>
  <si>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</si>
  <si>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</si>
  <si>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</si>
  <si>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</si>
  <si>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</si>
  <si>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</si>
  <si>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</si>
  <si>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</si>
  <si>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</si>
  <si>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</si>
  <si>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</si>
  <si>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</si>
  <si>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</si>
  <si>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</si>
  <si>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</si>
  <si>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</si>
  <si>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</si>
  <si>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</si>
  <si>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</si>
  <si>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</si>
  <si>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</si>
  <si>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</si>
  <si>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</si>
  <si>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</si>
  <si>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</si>
  <si>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</si>
  <si>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</si>
  <si>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</si>
  <si>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</si>
  <si>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</si>
  <si>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</si>
  <si>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</si>
  <si>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</si>
  <si>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</si>
  <si>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</si>
  <si>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</si>
  <si>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</si>
  <si>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</si>
  <si>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</si>
  <si>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</si>
  <si>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</si>
  <si>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</si>
  <si>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</si>
  <si>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</si>
  <si>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</si>
  <si>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</si>
  <si>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</si>
  <si>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</si>
  <si>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</si>
  <si>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</si>
  <si>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</si>
  <si>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</si>
  <si>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</si>
  <si>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</si>
  <si>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</si>
  <si>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</si>
  <si>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</si>
  <si>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</si>
  <si>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</si>
  <si>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</si>
  <si>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</si>
  <si>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</si>
  <si>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</si>
  <si>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</si>
  <si>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</si>
  <si>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</si>
  <si>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</si>
  <si>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</si>
  <si>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</si>
  <si>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</si>
  <si>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</si>
  <si>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</si>
  <si>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</si>
  <si>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</si>
  <si>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</si>
  <si>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</si>
  <si>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</si>
  <si>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</si>
  <si>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</si>
  <si>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</si>
  <si>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</si>
  <si>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</si>
  <si>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</si>
  <si>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</si>
  <si>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</si>
  <si>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</si>
  <si>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</si>
  <si>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</si>
  <si>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</si>
  <si>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</si>
  <si>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</si>
  <si>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</si>
  <si>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</si>
  <si>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</si>
  <si>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</si>
  <si>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</si>
  <si>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</si>
  <si>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</si>
  <si>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</si>
  <si>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</si>
  <si>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</si>
  <si>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</si>
  <si>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</si>
  <si>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</si>
  <si>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</si>
  <si>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</si>
  <si>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</si>
  <si>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</si>
  <si>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</si>
  <si>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</si>
  <si>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</si>
  <si>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</si>
  <si>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</si>
  <si>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</si>
  <si>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</si>
  <si>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</si>
  <si>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</si>
  <si>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</si>
  <si>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</si>
  <si>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</si>
  <si>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</si>
  <si>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</si>
  <si>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</si>
  <si>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</si>
  <si>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</si>
  <si>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</si>
  <si>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</si>
  <si>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</si>
  <si>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</si>
  <si>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</si>
  <si>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</si>
  <si>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</si>
  <si>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</si>
  <si>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</si>
  <si>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</si>
  <si>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</si>
  <si>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</si>
  <si>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</si>
  <si>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</si>
  <si>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</si>
  <si>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</si>
  <si>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</si>
  <si>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</si>
  <si>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</si>
  <si>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</si>
  <si>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</si>
  <si>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</si>
  <si>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</si>
  <si>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</si>
  <si>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</si>
  <si>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</si>
  <si>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</si>
  <si>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</si>
  <si>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</si>
  <si>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</si>
  <si>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</si>
  <si>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</si>
  <si>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</si>
  <si>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</si>
  <si>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</si>
  <si>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</si>
  <si>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</si>
  <si>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</si>
  <si>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</si>
  <si>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</si>
  <si>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</si>
  <si>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</si>
  <si>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</si>
  <si>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</si>
  <si>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</si>
  <si>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</si>
  <si>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</si>
  <si>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</si>
  <si>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</si>
  <si>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</si>
  <si>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</si>
  <si>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</si>
  <si>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</si>
  <si>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</si>
  <si>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</si>
  <si>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</si>
  <si>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</si>
  <si>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</si>
  <si>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</si>
  <si>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</si>
  <si>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</si>
  <si>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</si>
  <si>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</si>
  <si>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</si>
  <si>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</si>
  <si>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</si>
  <si>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</si>
  <si>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</si>
  <si>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</si>
  <si>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</si>
  <si>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</si>
  <si>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</si>
  <si>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</si>
  <si>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</si>
  <si>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</si>
  <si>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</si>
  <si>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</si>
  <si>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</si>
  <si>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</si>
  <si>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</si>
  <si>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</si>
  <si>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</si>
  <si>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</si>
  <si>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</si>
  <si>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</si>
  <si>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</si>
  <si>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</si>
  <si>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</si>
  <si>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</si>
  <si>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</si>
  <si>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</si>
  <si>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</si>
  <si>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</si>
  <si>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</si>
  <si>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</si>
  <si>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</si>
  <si>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</si>
  <si>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</si>
  <si>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</si>
  <si>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</si>
  <si>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</si>
  <si>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</si>
  <si>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</si>
  <si>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</si>
  <si>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</si>
  <si>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</si>
  <si>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</si>
  <si>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</si>
  <si>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</si>
  <si>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</si>
  <si>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</si>
  <si>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</si>
  <si>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</si>
  <si>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</si>
  <si>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</si>
  <si>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</si>
  <si>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</si>
  <si>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</si>
  <si>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</si>
  <si>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</si>
  <si>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</si>
  <si>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</si>
  <si>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</si>
  <si>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</si>
  <si>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</si>
  <si>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</si>
  <si>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</si>
  <si>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</si>
  <si>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</si>
  <si>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</si>
  <si>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</si>
  <si>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</si>
  <si>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</si>
  <si>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</si>
  <si>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</si>
  <si>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</si>
  <si>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</si>
  <si>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</si>
  <si>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</si>
  <si>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</si>
  <si>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</si>
  <si>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</si>
  <si>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</si>
  <si>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</si>
  <si>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</si>
  <si>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</si>
  <si>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</si>
  <si>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</si>
  <si>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</si>
  <si>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</si>
  <si>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</si>
  <si>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</si>
  <si>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</si>
  <si>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</si>
  <si>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</si>
  <si>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</si>
  <si>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</si>
  <si>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</si>
  <si>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</si>
  <si>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</si>
  <si>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</si>
  <si>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</si>
  <si>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</si>
  <si>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</si>
  <si>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</si>
  <si>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</si>
  <si>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</si>
  <si>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</si>
  <si>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</si>
  <si>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</si>
  <si>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</si>
  <si>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</si>
  <si>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</si>
  <si>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</si>
  <si>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</si>
  <si>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</si>
  <si>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</si>
  <si>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</si>
  <si>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</si>
  <si>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</si>
  <si>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</si>
  <si>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</si>
  <si>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</si>
  <si>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</si>
  <si>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</si>
  <si>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</si>
  <si>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</si>
  <si>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</si>
  <si>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</si>
  <si>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</si>
  <si>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</si>
  <si>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</si>
  <si>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</si>
  <si>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</si>
  <si>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</si>
  <si>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</si>
  <si>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</si>
  <si>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</si>
  <si>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</si>
  <si>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</si>
  <si>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</si>
  <si>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</si>
  <si>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</si>
  <si>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</si>
  <si>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</si>
  <si>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</si>
  <si>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</si>
  <si>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</si>
  <si>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</si>
  <si>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</si>
  <si>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</si>
  <si>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</si>
  <si>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</si>
  <si>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</si>
  <si>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</si>
  <si>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</si>
  <si>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</si>
  <si>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</si>
  <si>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</si>
  <si>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</si>
  <si>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</si>
  <si>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</si>
  <si>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</si>
  <si>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</si>
  <si>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</si>
  <si>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</si>
  <si>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</si>
  <si>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</si>
  <si>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</si>
  <si>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</si>
  <si>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</si>
  <si>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</si>
  <si>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</si>
  <si>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</si>
  <si>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</si>
  <si>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</si>
  <si>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</si>
  <si>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</si>
  <si>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</si>
  <si>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</si>
  <si>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</si>
  <si>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</si>
  <si>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</si>
  <si>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</si>
  <si>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</si>
  <si>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</si>
  <si>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</si>
  <si>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</si>
  <si>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</si>
  <si>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</si>
  <si>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</si>
  <si>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</si>
  <si>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</si>
  <si>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</si>
  <si>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</si>
  <si>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</si>
  <si>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</si>
  <si>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</si>
  <si>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</si>
  <si>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</si>
  <si>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</si>
  <si>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</si>
  <si>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</si>
  <si>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</si>
  <si>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</si>
  <si>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</si>
  <si>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</si>
  <si>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</si>
  <si>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</si>
  <si>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</si>
  <si>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</si>
  <si>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</si>
  <si>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</si>
  <si>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</si>
  <si>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</si>
  <si>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</si>
  <si>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</si>
  <si>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</si>
  <si>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</si>
  <si>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</si>
  <si>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</si>
  <si>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</si>
  <si>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</si>
  <si>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</si>
  <si>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</si>
  <si>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</si>
  <si>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</si>
  <si>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</si>
  <si>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</si>
  <si>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</si>
  <si>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</si>
  <si>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</si>
  <si>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</si>
  <si>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</si>
  <si>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</si>
  <si>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</si>
  <si>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</si>
  <si>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</si>
  <si>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</si>
  <si>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</si>
  <si>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</si>
  <si>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</si>
  <si>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</si>
  <si>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</si>
  <si>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</si>
  <si>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</si>
  <si>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</si>
  <si>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</si>
  <si>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</si>
  <si>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</si>
  <si>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</si>
  <si>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</si>
  <si>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</si>
  <si>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</si>
  <si>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</si>
  <si>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</si>
  <si>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</si>
  <si>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</si>
  <si>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</si>
  <si>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</si>
  <si>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</si>
  <si>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</si>
  <si>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</si>
  <si>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</si>
  <si>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</si>
  <si>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</si>
  <si>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</si>
  <si>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</si>
  <si>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</si>
  <si>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</si>
  <si>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</si>
  <si>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</si>
  <si>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</si>
  <si>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</si>
  <si>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</si>
  <si>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</si>
  <si>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</si>
  <si>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</si>
  <si>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</si>
  <si>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</si>
  <si>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</si>
  <si>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</si>
  <si>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</si>
  <si>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</si>
  <si>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</si>
  <si>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</si>
  <si>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</si>
  <si>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</si>
  <si>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</si>
  <si>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</si>
  <si>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</si>
  <si>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</si>
  <si>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</si>
  <si>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</si>
  <si>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</si>
  <si>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</si>
  <si>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</si>
  <si>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</si>
  <si>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</si>
  <si>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</si>
  <si>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</si>
  <si>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</si>
  <si>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</si>
  <si>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</si>
  <si>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</si>
  <si>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</si>
  <si>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</si>
  <si>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</si>
  <si>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</si>
  <si>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</si>
  <si>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</si>
  <si>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</si>
  <si>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</si>
  <si>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</si>
  <si>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</si>
  <si>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</si>
  <si>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</si>
  <si>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</si>
  <si>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</si>
  <si>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</si>
  <si>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</si>
  <si>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</si>
  <si>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</si>
  <si>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</si>
  <si>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</si>
  <si>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</si>
  <si>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</si>
  <si>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</si>
  <si>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</si>
  <si>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</si>
  <si>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</si>
  <si>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</si>
  <si>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</si>
  <si>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</si>
  <si>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</si>
  <si>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</si>
  <si>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</si>
  <si>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</si>
  <si>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</si>
  <si>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</si>
  <si>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</si>
  <si>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</si>
  <si>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</si>
  <si>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</si>
  <si>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</si>
  <si>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</si>
  <si>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</si>
  <si>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</si>
  <si>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</si>
  <si>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</si>
  <si>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</si>
  <si>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</si>
  <si>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</si>
  <si>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</si>
  <si>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</si>
  <si>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</si>
  <si>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</si>
  <si>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</si>
  <si>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</si>
  <si>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</si>
  <si>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</si>
  <si>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</si>
  <si>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</si>
  <si>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</si>
  <si>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</si>
  <si>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</si>
  <si>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</si>
  <si>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</si>
  <si>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</si>
  <si>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</si>
  <si>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</si>
  <si>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</si>
  <si>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</si>
  <si>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</si>
  <si>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</si>
  <si>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</si>
  <si>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</si>
  <si>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</si>
  <si>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</si>
  <si>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</si>
  <si>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</si>
  <si>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</si>
  <si>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</si>
  <si>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</si>
  <si>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</si>
  <si>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</si>
  <si>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</si>
  <si>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</si>
  <si>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</si>
  <si>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</si>
  <si>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</si>
  <si>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</si>
  <si>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</si>
  <si>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</si>
  <si>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</si>
  <si>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</si>
  <si>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</si>
  <si>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</si>
  <si>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</si>
  <si>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</si>
  <si>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</si>
  <si>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</si>
  <si>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</si>
  <si>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</si>
  <si>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</si>
  <si>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</si>
  <si>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</si>
  <si>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</si>
  <si>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</si>
  <si>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</si>
  <si>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</si>
  <si>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</si>
  <si>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</si>
  <si>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</si>
  <si>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</si>
  <si>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</si>
  <si>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</si>
  <si>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</si>
  <si>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</si>
  <si>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</si>
  <si>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</si>
  <si>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</si>
  <si>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</si>
  <si>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</si>
  <si>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</si>
  <si>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</si>
  <si>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</si>
  <si>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</si>
  <si>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</si>
  <si>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</si>
  <si>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</si>
  <si>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</si>
  <si>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</si>
  <si>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</si>
  <si>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</si>
  <si>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</si>
  <si>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</si>
  <si>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</si>
  <si>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</si>
  <si>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</si>
  <si>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</si>
  <si>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</si>
  <si>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</si>
  <si>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</si>
  <si>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</si>
  <si>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</si>
  <si>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</si>
  <si>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</si>
  <si>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</si>
  <si>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</si>
  <si>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</si>
  <si>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</si>
  <si>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</si>
  <si>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</si>
  <si>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</si>
  <si>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</si>
  <si>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</si>
  <si>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</si>
  <si>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</si>
  <si>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</si>
  <si>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</si>
  <si>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</si>
  <si>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</si>
  <si>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</si>
  <si>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</si>
  <si>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</si>
  <si>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</si>
  <si>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</si>
  <si>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</si>
  <si>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</si>
  <si>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</si>
  <si>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</si>
  <si>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</si>
  <si>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</si>
  <si>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</si>
  <si>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</si>
  <si>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</si>
  <si>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</si>
  <si>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</si>
  <si>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</si>
  <si>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</si>
  <si>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</si>
  <si>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</si>
  <si>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</si>
  <si>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</si>
  <si>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</si>
  <si>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</si>
  <si>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</si>
  <si>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</si>
  <si>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</si>
  <si>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</si>
  <si>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</si>
  <si>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</si>
  <si>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</si>
  <si>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</si>
  <si>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</si>
  <si>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</si>
  <si>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</si>
  <si>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</si>
  <si>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</si>
  <si>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</si>
  <si>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</si>
  <si>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</si>
  <si>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</si>
  <si>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</si>
  <si>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</si>
  <si>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</si>
  <si>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</si>
  <si>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</si>
  <si>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</si>
  <si>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</si>
  <si>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</si>
  <si>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</si>
  <si>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</si>
  <si>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</si>
  <si>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</si>
  <si>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</si>
  <si>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</si>
  <si>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</si>
  <si>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</si>
  <si>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</si>
  <si>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</si>
  <si>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</si>
  <si>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</si>
  <si>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</si>
  <si>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</si>
  <si>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</si>
  <si>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</si>
  <si>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</si>
  <si>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</si>
  <si>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</si>
  <si>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</si>
  <si>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</si>
  <si>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</si>
  <si>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</si>
  <si>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</si>
  <si>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</si>
  <si>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</si>
  <si>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</si>
  <si>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</si>
  <si>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</si>
  <si>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</si>
  <si>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</si>
  <si>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</si>
  <si>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</si>
  <si>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</si>
  <si>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</si>
  <si>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</si>
  <si>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</si>
  <si>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</si>
  <si>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</si>
  <si>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</si>
  <si>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</si>
  <si>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</si>
  <si>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</si>
  <si>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</si>
  <si>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</si>
  <si>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</si>
  <si>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</si>
  <si>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</si>
  <si>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</si>
  <si>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</si>
  <si>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</si>
  <si>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</si>
  <si>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</si>
  <si>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</si>
  <si>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</si>
  <si>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</si>
  <si>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</si>
  <si>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</si>
  <si>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</si>
  <si>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</si>
  <si>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</si>
  <si>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</si>
  <si>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</si>
  <si>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</si>
  <si>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</si>
  <si>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</si>
  <si>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</si>
  <si>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</si>
  <si>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</si>
  <si>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</si>
  <si>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</si>
  <si>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</si>
  <si>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</si>
  <si>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</si>
  <si>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</si>
  <si>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</si>
  <si>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</si>
  <si>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</si>
  <si>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</si>
  <si>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</si>
  <si>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</si>
  <si>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</si>
  <si>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</si>
  <si>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</si>
  <si>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</si>
  <si>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</si>
  <si>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</si>
  <si>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</si>
  <si>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</si>
  <si>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</si>
  <si>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</si>
  <si>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</si>
  <si>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</si>
  <si>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</si>
  <si>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</si>
  <si>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</si>
  <si>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</si>
  <si>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</si>
  <si>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</si>
  <si>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</si>
  <si>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</si>
  <si>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</si>
  <si>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</si>
  <si>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</si>
  <si>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</si>
  <si>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</si>
  <si>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</si>
  <si>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</si>
  <si>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</si>
  <si>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</si>
  <si>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</si>
  <si>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</si>
  <si>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</si>
  <si>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</si>
  <si>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</si>
  <si>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</si>
  <si>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</si>
  <si>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</si>
  <si>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</si>
  <si>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</si>
  <si>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</si>
  <si>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</si>
  <si>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</si>
  <si>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</si>
  <si>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</si>
  <si>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</si>
  <si>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</si>
  <si>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</si>
  <si>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</si>
  <si>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</si>
  <si>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</si>
  <si>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</si>
  <si>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</si>
  <si>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</si>
  <si>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</si>
  <si>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</si>
  <si>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</si>
  <si>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</si>
  <si>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</si>
  <si>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</si>
  <si>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</si>
  <si>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</si>
  <si>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</si>
  <si>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</si>
  <si>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</si>
  <si>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</si>
  <si>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</si>
  <si>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</si>
  <si>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</si>
  <si>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</si>
  <si>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</si>
  <si>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</si>
  <si>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</si>
  <si>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</si>
  <si>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</si>
  <si>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</si>
  <si>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</si>
  <si>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</si>
  <si>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</si>
  <si>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</si>
  <si>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</si>
  <si>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</si>
  <si>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</si>
  <si>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</si>
  <si>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</si>
  <si>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</si>
  <si>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</si>
  <si>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</si>
  <si>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</si>
  <si>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</si>
  <si>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</si>
  <si>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</si>
  <si>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</si>
  <si>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</si>
  <si>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</si>
  <si>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</si>
  <si>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</si>
  <si>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</si>
  <si>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</si>
  <si>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</si>
  <si>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</si>
  <si>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</si>
  <si>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</si>
  <si>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</si>
  <si>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</si>
  <si>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</si>
  <si>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</si>
  <si>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</si>
  <si>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</si>
  <si>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</si>
  <si>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</si>
  <si>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</si>
  <si>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</si>
  <si>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</si>
  <si>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</si>
  <si>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</si>
  <si>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</si>
  <si>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</si>
  <si>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</si>
  <si>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</si>
  <si>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</si>
  <si>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</si>
  <si>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</si>
  <si>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</si>
  <si>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</si>
  <si>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</si>
  <si>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</si>
  <si>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</si>
  <si>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</si>
  <si>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</si>
  <si>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</si>
  <si>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</si>
  <si>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</si>
  <si>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</si>
  <si>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</si>
  <si>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</si>
  <si>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</si>
  <si>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</si>
  <si>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</si>
  <si>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</si>
  <si>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</si>
  <si>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</si>
  <si>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</si>
  <si>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</si>
  <si>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</si>
  <si>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</si>
  <si>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</si>
  <si>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</si>
  <si>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</si>
  <si>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</si>
  <si>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</si>
  <si>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</si>
  <si>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</si>
  <si>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</si>
  <si>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</si>
  <si>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</si>
  <si>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</si>
  <si>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</si>
  <si>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</si>
  <si>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</si>
  <si>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</si>
  <si>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</si>
  <si>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</si>
  <si>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</si>
  <si>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</si>
  <si>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</si>
  <si>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</si>
  <si>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</si>
  <si>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</si>
  <si>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</si>
  <si>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</si>
  <si>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</si>
  <si>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</si>
  <si>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</si>
  <si>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</si>
  <si>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</si>
  <si>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</si>
  <si>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</si>
  <si>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</si>
  <si>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</si>
  <si>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</si>
  <si>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</si>
  <si>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</si>
  <si>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</si>
  <si>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</si>
  <si>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</si>
  <si>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</si>
  <si>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</si>
  <si>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</si>
  <si>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</si>
  <si>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</si>
  <si>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</si>
  <si>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</si>
  <si>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</si>
  <si>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</si>
  <si>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</si>
  <si>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</si>
  <si>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</si>
  <si>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</si>
  <si>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</si>
  <si>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</si>
  <si>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</si>
  <si>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</si>
  <si>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</si>
  <si>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</si>
  <si>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</si>
  <si>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</si>
  <si>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</si>
  <si>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</si>
  <si>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</si>
  <si>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</si>
  <si>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</si>
  <si>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</si>
  <si>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</si>
  <si>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</si>
  <si>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</si>
  <si>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</si>
  <si>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</si>
  <si>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</si>
  <si>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</si>
  <si>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</si>
  <si>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</si>
  <si>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</si>
  <si>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</si>
  <si>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</si>
  <si>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</si>
  <si>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</si>
  <si>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</si>
  <si>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</si>
  <si>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</si>
  <si>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</si>
  <si>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</si>
  <si>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</si>
  <si>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</si>
  <si>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</si>
  <si>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</si>
  <si>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</si>
  <si>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</si>
  <si>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</si>
  <si>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</si>
  <si>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</si>
  <si>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</si>
  <si>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</si>
  <si>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</si>
  <si>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</si>
  <si>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</si>
  <si>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</si>
  <si>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</si>
  <si>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</si>
  <si>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</si>
  <si>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</si>
  <si>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</si>
  <si>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</si>
  <si>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</si>
  <si>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</si>
  <si>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</si>
  <si>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</si>
  <si>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</si>
  <si>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</si>
  <si>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</si>
  <si>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</si>
  <si>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</si>
  <si>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</si>
  <si>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</si>
  <si>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</si>
  <si>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</si>
  <si>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</si>
  <si>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</si>
  <si>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</si>
  <si>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</si>
  <si>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</si>
  <si>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</si>
  <si>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</si>
  <si>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</si>
  <si>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</si>
  <si>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</si>
  <si>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</si>
  <si>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</si>
  <si>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</si>
  <si>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</si>
  <si>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</si>
  <si>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</si>
  <si>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</si>
  <si>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</si>
  <si>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</si>
  <si>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</si>
  <si>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</si>
  <si>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</si>
  <si>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</si>
  <si>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</si>
  <si>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</si>
  <si>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</si>
  <si>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</si>
  <si>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</si>
  <si>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</si>
  <si>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</si>
  <si>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</si>
  <si>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</si>
  <si>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</si>
  <si>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</si>
  <si>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</si>
  <si>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</si>
  <si>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</si>
  <si>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</si>
  <si>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</si>
  <si>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</si>
  <si>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</si>
  <si>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</si>
  <si>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</si>
  <si>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</si>
  <si>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</si>
  <si>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</si>
  <si>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</si>
  <si>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</si>
  <si>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</si>
  <si>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</si>
  <si>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</si>
  <si>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</si>
  <si>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</si>
  <si>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</si>
  <si>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</si>
  <si>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</si>
  <si>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</si>
  <si>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</si>
  <si>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</si>
  <si>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</si>
  <si>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</si>
  <si>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</si>
  <si>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</si>
  <si>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</si>
  <si>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</si>
  <si>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</si>
  <si>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</si>
  <si>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</si>
  <si>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</si>
  <si>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</si>
  <si>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</si>
  <si>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</si>
  <si>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</si>
  <si>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</si>
  <si>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</si>
  <si>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</si>
  <si>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</si>
  <si>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</si>
  <si>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</si>
  <si>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</si>
  <si>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</si>
  <si>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</si>
  <si>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</si>
  <si>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</si>
  <si>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</si>
  <si>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</si>
  <si>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</si>
  <si>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</si>
  <si>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</si>
  <si>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</si>
  <si>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</si>
  <si>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</si>
  <si>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</si>
  <si>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</si>
  <si>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</si>
  <si>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</si>
  <si>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</si>
  <si>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</si>
  <si>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</si>
  <si>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</si>
  <si>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</si>
  <si>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</si>
  <si>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</si>
  <si>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</si>
  <si>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</si>
  <si>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</si>
  <si>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</si>
  <si>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</si>
  <si>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</si>
  <si>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</si>
  <si>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</si>
  <si>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</si>
  <si>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</si>
  <si>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</si>
  <si>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</si>
  <si>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</si>
  <si>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</si>
  <si>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</si>
  <si>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</si>
  <si>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</si>
  <si>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</si>
  <si>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</si>
  <si>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</si>
  <si>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</si>
  <si>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</si>
  <si>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</si>
  <si>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</si>
  <si>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</si>
  <si>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</si>
  <si>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</si>
  <si>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</si>
  <si>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</si>
  <si>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</si>
  <si>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</si>
  <si>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</si>
  <si>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</si>
  <si>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</si>
  <si>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</si>
  <si>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</si>
  <si>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</si>
  <si>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</si>
  <si>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</si>
  <si>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</si>
  <si>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</si>
  <si>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</si>
  <si>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</si>
  <si>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</si>
  <si>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</si>
  <si>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</si>
  <si>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</si>
  <si>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</si>
  <si>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</si>
  <si>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</si>
  <si>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</si>
  <si>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</si>
  <si>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</si>
  <si>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</si>
  <si>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</si>
  <si>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</si>
  <si>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</si>
  <si>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</si>
  <si>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</si>
  <si>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</si>
  <si>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</si>
  <si>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</si>
  <si>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</si>
  <si>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</si>
  <si>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</si>
  <si>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</si>
  <si>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</si>
  <si>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</si>
  <si>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</si>
  <si>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</si>
  <si>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</si>
  <si>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</si>
  <si>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</si>
  <si>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</si>
  <si>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</si>
  <si>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</si>
  <si>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</si>
  <si>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</si>
  <si>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</si>
  <si>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</si>
  <si>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</si>
  <si>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</si>
  <si>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</si>
  <si>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</si>
  <si>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</si>
  <si>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</si>
  <si>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</si>
  <si>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</si>
  <si>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</si>
  <si>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</si>
  <si>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</si>
  <si>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</si>
  <si>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</si>
  <si>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</si>
  <si>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</si>
  <si>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</si>
  <si>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</si>
  <si>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</si>
  <si>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</si>
  <si>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</si>
  <si>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</si>
  <si>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</si>
  <si>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</si>
  <si>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</si>
  <si>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</si>
  <si>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</si>
  <si>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</si>
  <si>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</si>
  <si>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</si>
  <si>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</si>
  <si>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</si>
  <si>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</si>
  <si>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</si>
  <si>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</si>
  <si>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</si>
  <si>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</si>
  <si>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</si>
  <si>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</si>
  <si>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</si>
  <si>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</si>
  <si>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</si>
  <si>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</si>
  <si>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</si>
  <si>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</si>
  <si>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</si>
  <si>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</si>
  <si>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</si>
  <si>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</si>
  <si>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</si>
  <si>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</si>
  <si>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</si>
  <si>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</si>
  <si>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</si>
  <si>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</si>
  <si>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</si>
  <si>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</si>
  <si>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</si>
  <si>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</si>
  <si>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</si>
  <si>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</si>
  <si>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</si>
  <si>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</si>
  <si>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</si>
  <si>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</si>
  <si>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</si>
  <si>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</si>
  <si>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</si>
  <si>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</si>
  <si>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</si>
  <si>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</si>
  <si>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</si>
  <si>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</si>
  <si>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</si>
  <si>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</si>
  <si>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</si>
  <si>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</si>
  <si>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</si>
  <si>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</si>
  <si>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</si>
  <si>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</si>
  <si>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</si>
  <si>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</si>
  <si>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</si>
  <si>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</si>
  <si>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</si>
  <si>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</si>
  <si>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</si>
  <si>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</si>
  <si>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</si>
  <si>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</si>
  <si>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</si>
  <si>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</si>
  <si>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</si>
  <si>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</si>
  <si>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</si>
  <si>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</si>
  <si>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</si>
  <si>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</si>
  <si>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</si>
  <si>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</si>
  <si>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</si>
  <si>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</si>
  <si>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</si>
  <si>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</si>
  <si>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</si>
  <si>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</si>
  <si>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</si>
  <si>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</si>
  <si>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</si>
  <si>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</si>
  <si>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</si>
  <si>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</si>
  <si>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</si>
  <si>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</si>
  <si>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</si>
  <si>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</si>
  <si>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</si>
  <si>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</si>
  <si>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</si>
  <si>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</si>
  <si>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</si>
  <si>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</si>
  <si>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</si>
  <si>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</si>
  <si>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</si>
  <si>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</si>
  <si>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</si>
  <si>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</si>
  <si>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</si>
  <si>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</si>
  <si>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</si>
  <si>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</si>
  <si>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</si>
  <si>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</si>
  <si>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</si>
  <si>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</si>
  <si>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</si>
  <si>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</si>
  <si>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</si>
  <si>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</si>
  <si>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</si>
  <si>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</si>
  <si>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</si>
  <si>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</si>
  <si>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</si>
  <si>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</si>
  <si>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</si>
  <si>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</si>
  <si>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</si>
  <si>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</si>
  <si>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</si>
  <si>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</si>
  <si>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</si>
  <si>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</si>
  <si>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</si>
  <si>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</si>
  <si>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</si>
  <si>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</si>
  <si>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</si>
  <si>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</si>
  <si>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</si>
  <si>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</si>
  <si>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</si>
  <si>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</si>
  <si>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</si>
  <si>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</si>
  <si>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</si>
  <si>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</si>
  <si>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</si>
  <si>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</si>
  <si>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</si>
  <si>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</si>
  <si>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</si>
  <si>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</si>
  <si>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</si>
  <si>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</si>
  <si>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</si>
  <si>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</si>
  <si>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</si>
  <si>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</si>
  <si>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</si>
  <si>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</si>
  <si>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</si>
  <si>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</si>
  <si>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</si>
  <si>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</si>
  <si>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</si>
  <si>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</si>
  <si>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</si>
  <si>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</si>
  <si>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</si>
  <si>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</si>
  <si>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</si>
  <si>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</si>
  <si>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</si>
  <si>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</si>
  <si>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</si>
  <si>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</si>
  <si>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</si>
  <si>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</si>
  <si>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</si>
  <si>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</si>
  <si>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</si>
  <si>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</si>
  <si>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</si>
  <si>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</si>
  <si>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</si>
  <si>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</si>
  <si>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</si>
  <si>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</si>
  <si>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</si>
  <si>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</si>
  <si>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</si>
  <si>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</si>
  <si>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</si>
  <si>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</si>
  <si>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</si>
  <si>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</si>
  <si>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</si>
  <si>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</si>
  <si>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</si>
  <si>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</si>
  <si>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</si>
  <si>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</si>
  <si>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</si>
  <si>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</si>
  <si>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</si>
  <si>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</si>
  <si>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</si>
  <si>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</si>
  <si>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</si>
  <si>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</si>
  <si>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</si>
  <si>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</si>
  <si>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</si>
  <si>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</si>
  <si>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</si>
  <si>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</si>
  <si>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</si>
  <si>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</si>
  <si>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</si>
  <si>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</si>
  <si>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</si>
  <si>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</si>
  <si>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</si>
  <si>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</si>
  <si>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</si>
  <si>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</si>
  <si>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</si>
  <si>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</si>
  <si>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</si>
  <si>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</si>
  <si>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</si>
  <si>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</si>
  <si>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</si>
  <si>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</si>
  <si>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</si>
  <si>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</si>
  <si>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</si>
  <si>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</si>
  <si>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</si>
  <si>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</si>
  <si>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</si>
  <si>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</si>
  <si>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</si>
  <si>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</si>
  <si>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</si>
  <si>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</si>
  <si>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</si>
  <si>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</si>
  <si>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</si>
  <si>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</si>
  <si>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</si>
  <si>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</si>
  <si>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</si>
  <si>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</si>
  <si>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</si>
  <si>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</si>
  <si>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</si>
  <si>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</si>
  <si>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</si>
  <si>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</si>
  <si>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</si>
  <si>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</si>
  <si>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</si>
  <si>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</si>
  <si>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</si>
  <si>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</si>
  <si>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</si>
  <si>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</si>
  <si>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</si>
  <si>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</si>
  <si>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</si>
  <si>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</si>
  <si>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</si>
  <si>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</si>
  <si>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</si>
  <si>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</si>
  <si>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</si>
  <si>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</si>
  <si>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</si>
  <si>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</si>
  <si>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</si>
  <si>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</si>
  <si>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</si>
  <si>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</si>
  <si>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</si>
  <si>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</si>
  <si>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</si>
  <si>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</si>
  <si>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</si>
  <si>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</si>
  <si>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</si>
  <si>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</si>
  <si>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</si>
  <si>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</si>
  <si>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</si>
  <si>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</si>
  <si>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</si>
  <si>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</si>
  <si>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</si>
  <si>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</si>
  <si>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</si>
  <si>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</si>
  <si>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</si>
  <si>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</si>
  <si>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</si>
  <si>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</si>
  <si>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</si>
  <si>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</si>
  <si>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</si>
  <si>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</si>
  <si>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</si>
  <si>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</si>
  <si>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</si>
  <si>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</si>
  <si>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</si>
  <si>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</si>
  <si>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</si>
  <si>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</si>
  <si>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</si>
  <si>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</si>
  <si>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</si>
  <si>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</si>
  <si>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</si>
  <si>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</si>
  <si>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</si>
  <si>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</si>
  <si>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</si>
  <si>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</si>
  <si>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</si>
  <si>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</si>
  <si>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</si>
  <si>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</si>
  <si>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</si>
  <si>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</si>
  <si>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</si>
  <si>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</si>
  <si>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</si>
  <si>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</si>
  <si>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</si>
  <si>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</si>
  <si>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</si>
  <si>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</si>
  <si>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</si>
  <si>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</si>
  <si>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</si>
  <si>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</si>
  <si>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</si>
  <si>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</si>
  <si>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</si>
  <si>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</si>
  <si>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</si>
  <si>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</si>
  <si>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</si>
  <si>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</si>
  <si>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</si>
  <si>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</si>
  <si>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</si>
  <si>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</si>
  <si>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</si>
  <si>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</si>
  <si>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</si>
  <si>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</si>
  <si>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</si>
  <si>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</si>
  <si>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</si>
  <si>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</si>
  <si>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</si>
  <si>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</si>
  <si>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</si>
  <si>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</si>
  <si>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</si>
  <si>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</si>
  <si>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</si>
  <si>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</si>
  <si>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</si>
  <si>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</si>
  <si>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</si>
  <si>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</si>
  <si>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</si>
  <si>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</si>
  <si>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</si>
  <si>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</si>
  <si>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</si>
  <si>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</si>
  <si>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</si>
  <si>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</si>
  <si>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</si>
  <si>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</si>
  <si>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</si>
  <si>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</si>
  <si>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</si>
  <si>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</si>
  <si>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</si>
  <si>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</si>
  <si>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</si>
  <si>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</si>
  <si>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</si>
  <si>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</si>
  <si>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</si>
  <si>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</si>
  <si>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</si>
  <si>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</si>
  <si>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</si>
  <si>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</si>
  <si>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</si>
  <si>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</si>
  <si>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</si>
  <si>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</si>
  <si>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</si>
  <si>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</si>
  <si>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</si>
  <si>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</si>
  <si>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</si>
  <si>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</si>
  <si>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</si>
  <si>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</si>
  <si>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</si>
  <si>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</si>
  <si>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</si>
  <si>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</si>
  <si>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</si>
  <si>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</si>
  <si>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</si>
  <si>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</si>
  <si>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</si>
  <si>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</si>
  <si>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</si>
  <si>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</si>
  <si>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</si>
  <si>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</si>
  <si>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</si>
  <si>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</si>
  <si>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</si>
  <si>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</si>
  <si>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</si>
  <si>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</si>
  <si>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</si>
  <si>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</si>
  <si>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</si>
  <si>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</si>
  <si>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</si>
  <si>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</si>
  <si>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</si>
  <si>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</si>
  <si>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</si>
  <si>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</si>
  <si>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</si>
  <si>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</si>
  <si>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</si>
  <si>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</si>
  <si>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</si>
  <si>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</si>
  <si>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</si>
  <si>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</si>
  <si>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</si>
  <si>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</si>
  <si>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</si>
  <si>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</si>
  <si>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</si>
  <si>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</si>
  <si>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</si>
  <si>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</si>
  <si>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</si>
  <si>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</si>
  <si>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</si>
  <si>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</si>
  <si>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</si>
  <si>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</si>
  <si>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</si>
  <si>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</si>
  <si>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</si>
  <si>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</si>
  <si>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</si>
  <si>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</si>
  <si>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</si>
  <si>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</si>
  <si>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</si>
  <si>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</si>
  <si>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</si>
  <si>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</si>
  <si>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</si>
  <si>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</si>
  <si>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</si>
  <si>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</si>
  <si>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</si>
  <si>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</si>
  <si>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</si>
  <si>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</si>
  <si>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</si>
  <si>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</si>
  <si>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</si>
  <si>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</si>
  <si>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</si>
  <si>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</si>
  <si>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</si>
  <si>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</si>
  <si>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</si>
  <si>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</si>
  <si>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</si>
  <si>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</si>
  <si>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</si>
  <si>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</si>
  <si>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</si>
  <si>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</si>
  <si>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</si>
  <si>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</si>
  <si>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</si>
  <si>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</si>
  <si>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</si>
  <si>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</si>
  <si>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</si>
  <si>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</si>
  <si>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</si>
  <si>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</si>
  <si>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</si>
  <si>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</si>
  <si>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</si>
  <si>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</si>
  <si>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</si>
  <si>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</si>
  <si>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</si>
  <si>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</si>
  <si>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</si>
  <si>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</si>
  <si>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</si>
  <si>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</si>
  <si>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</si>
  <si>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</si>
  <si>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</si>
  <si>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</si>
  <si>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</si>
  <si>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</si>
  <si>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</si>
  <si>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</si>
  <si>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</si>
  <si>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</si>
  <si>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</si>
  <si>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</si>
  <si>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</si>
  <si>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</si>
  <si>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</si>
  <si>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</si>
  <si>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</si>
  <si>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</si>
  <si>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</si>
  <si>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</si>
  <si>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</si>
  <si>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</si>
  <si>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</si>
  <si>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</si>
  <si>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</si>
  <si>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</si>
  <si>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</si>
  <si>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</si>
  <si>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</si>
  <si>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</si>
  <si>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</si>
  <si>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</si>
  <si>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</si>
  <si>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</si>
  <si>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</si>
  <si>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</si>
  <si>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</si>
  <si>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</si>
  <si>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</si>
  <si>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</si>
  <si>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</si>
  <si>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</si>
  <si>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</si>
  <si>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</si>
  <si>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</si>
  <si>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</si>
  <si>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</si>
  <si>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</si>
  <si>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</si>
  <si>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</si>
  <si>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</si>
  <si>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</si>
  <si>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</si>
  <si>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</si>
  <si>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</si>
  <si>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</si>
  <si>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</si>
  <si>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</si>
  <si>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</si>
  <si>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</si>
  <si>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</si>
  <si>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</si>
  <si>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</si>
  <si>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</si>
  <si>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</si>
  <si>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</si>
  <si>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</si>
  <si>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</si>
  <si>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</si>
  <si>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</si>
  <si>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</si>
  <si>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</si>
  <si>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</si>
  <si>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</si>
  <si>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</si>
  <si>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</si>
  <si>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</si>
  <si>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</si>
  <si>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</si>
  <si>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</si>
  <si>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</si>
  <si>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</si>
  <si>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</si>
  <si>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</si>
  <si>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</si>
  <si>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</si>
  <si>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</si>
  <si>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</si>
  <si>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</si>
  <si>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</si>
  <si>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</si>
  <si>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</si>
  <si>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</si>
  <si>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</si>
  <si>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</si>
  <si>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</si>
  <si>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</si>
  <si>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</si>
  <si>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</si>
  <si>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</si>
  <si>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</si>
  <si>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</si>
  <si>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</si>
  <si>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</si>
  <si>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</si>
  <si>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</si>
  <si>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</si>
  <si>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</si>
  <si>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</si>
  <si>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</si>
  <si>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</si>
  <si>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</si>
  <si>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</si>
  <si>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</si>
  <si>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</si>
  <si>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</si>
  <si>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</si>
  <si>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</si>
  <si>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</si>
  <si>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</si>
  <si>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</si>
  <si>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</si>
  <si>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</si>
  <si>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</si>
  <si>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</si>
  <si>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</si>
  <si>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</si>
  <si>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</si>
  <si>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</si>
  <si>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</si>
  <si>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</si>
  <si>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</si>
  <si>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</si>
  <si>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</si>
  <si>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</si>
  <si>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</si>
  <si>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</si>
  <si>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</si>
  <si>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</si>
  <si>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</si>
  <si>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</si>
  <si>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</si>
  <si>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</si>
  <si>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</si>
  <si>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</si>
  <si>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</si>
  <si>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</si>
  <si>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</si>
  <si>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</si>
  <si>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</si>
  <si>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</si>
  <si>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</si>
  <si>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</si>
  <si>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</si>
  <si>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</si>
  <si>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</si>
  <si>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</si>
  <si>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</si>
  <si>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</si>
  <si>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</si>
  <si>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</si>
  <si>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</si>
  <si>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</si>
  <si>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</si>
  <si>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</si>
  <si>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</si>
  <si>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</si>
  <si>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</si>
  <si>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</si>
  <si>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</si>
  <si>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</si>
  <si>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</si>
  <si>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</si>
  <si>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</si>
  <si>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</si>
  <si>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</si>
  <si>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</si>
  <si>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</si>
  <si>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</si>
  <si>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</si>
  <si>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</si>
  <si>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</si>
  <si>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</si>
  <si>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</si>
  <si>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</si>
  <si>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</si>
  <si>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</si>
  <si>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</si>
  <si>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</si>
  <si>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</si>
  <si>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</si>
  <si>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</si>
  <si>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</si>
  <si>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</si>
  <si>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</si>
  <si>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</si>
  <si>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</si>
  <si>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</si>
  <si>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</si>
  <si>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</si>
  <si>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</si>
  <si>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</si>
  <si>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</si>
  <si>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</si>
  <si>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</si>
  <si>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</si>
  <si>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</si>
  <si>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</si>
  <si>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</si>
  <si>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</si>
  <si>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</si>
  <si>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</si>
  <si>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</si>
  <si>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</si>
  <si>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</si>
  <si>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</si>
  <si>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</si>
  <si>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</si>
  <si>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</si>
  <si>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</si>
  <si>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</si>
  <si>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</si>
  <si>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</si>
  <si>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</si>
  <si>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</si>
  <si>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</si>
  <si>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</si>
  <si>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</si>
  <si>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</si>
  <si>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</si>
  <si>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</si>
  <si>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</si>
  <si>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</si>
  <si>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</si>
  <si>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</si>
  <si>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</si>
  <si>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</si>
  <si>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</si>
  <si>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</si>
  <si>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</si>
  <si>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</si>
  <si>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</si>
  <si>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</si>
  <si>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</si>
  <si>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</si>
  <si>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</si>
  <si>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</si>
  <si>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</si>
  <si>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</si>
  <si>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</si>
  <si>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</si>
  <si>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</si>
  <si>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</si>
  <si>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</si>
  <si>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</si>
  <si>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</si>
  <si>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</si>
  <si>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</si>
  <si>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</si>
  <si>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</si>
  <si>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</si>
  <si>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</si>
  <si>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</si>
  <si>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</si>
  <si>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</si>
  <si>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</si>
  <si>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</si>
  <si>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</si>
  <si>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</si>
  <si>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</si>
  <si>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</si>
  <si>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</si>
  <si>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</si>
  <si>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</si>
  <si>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</si>
  <si>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</si>
  <si>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</si>
  <si>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</si>
  <si>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</si>
  <si>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</si>
  <si>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</si>
  <si>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</si>
  <si>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</si>
  <si>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</si>
  <si>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</si>
  <si>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</si>
  <si>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</si>
  <si>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</si>
  <si>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</si>
  <si>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</si>
  <si>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</si>
  <si>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</si>
  <si>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</si>
  <si>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</si>
  <si>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</si>
  <si>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</si>
  <si>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</si>
  <si>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</si>
  <si>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</si>
  <si>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</si>
  <si>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</si>
  <si>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</si>
  <si>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</si>
  <si>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</si>
  <si>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</si>
  <si>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</si>
  <si>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</si>
  <si>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</si>
  <si>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</si>
  <si>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</si>
  <si>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</si>
  <si>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</si>
  <si>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</si>
  <si>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</si>
  <si>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</si>
  <si>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</si>
  <si>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</si>
  <si>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</si>
  <si>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</si>
  <si>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</si>
  <si>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</si>
  <si>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</si>
  <si>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</si>
  <si>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</si>
  <si>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</si>
  <si>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</si>
  <si>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</si>
  <si>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</si>
  <si>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</si>
  <si>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</si>
  <si>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</si>
  <si>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</si>
  <si>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</si>
  <si>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</si>
  <si>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</si>
  <si>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</si>
  <si>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</si>
  <si>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</si>
  <si>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</si>
  <si>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</si>
  <si>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</si>
  <si>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</si>
  <si>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</si>
  <si>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</si>
  <si>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</si>
  <si>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</si>
  <si>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</si>
  <si>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</si>
  <si>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</si>
  <si>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</si>
  <si>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</si>
  <si>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</si>
  <si>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</si>
  <si>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</si>
  <si>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</si>
  <si>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</si>
  <si>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</si>
  <si>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</si>
  <si>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</si>
  <si>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</si>
  <si>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</si>
  <si>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</si>
  <si>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</si>
  <si>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</si>
  <si>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</si>
  <si>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</si>
  <si>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</si>
  <si>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</si>
  <si>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</si>
  <si>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</si>
  <si>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</si>
  <si>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</si>
  <si>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</si>
  <si>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</si>
  <si>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</si>
  <si>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</si>
  <si>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</si>
  <si>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</si>
  <si>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</si>
  <si>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</si>
  <si>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</si>
  <si>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</si>
  <si>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</si>
  <si>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</si>
  <si>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</si>
  <si>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</si>
  <si>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</si>
  <si>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</si>
  <si>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</si>
  <si>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</si>
  <si>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</si>
  <si>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</si>
  <si>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</si>
  <si>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</si>
  <si>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</si>
  <si>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</si>
  <si>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</si>
  <si>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</si>
  <si>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</si>
  <si>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</si>
  <si>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</si>
  <si>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</si>
  <si>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</si>
  <si>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</si>
  <si>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</si>
  <si>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</si>
  <si>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</si>
  <si>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</si>
  <si>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</si>
  <si>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</si>
  <si>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</si>
  <si>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</si>
  <si>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</si>
  <si>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</si>
  <si>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</si>
  <si>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</si>
  <si>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</si>
  <si>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</si>
  <si>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</si>
  <si>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</si>
  <si>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</si>
  <si>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</si>
  <si>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</si>
  <si>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</si>
  <si>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</si>
  <si>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</si>
  <si>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</si>
  <si>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</si>
  <si>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</si>
  <si>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</si>
  <si>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</si>
  <si>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</si>
  <si>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</si>
  <si>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</si>
  <si>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</si>
  <si>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</si>
  <si>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</si>
  <si>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</si>
  <si>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</si>
  <si>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</si>
  <si>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</si>
  <si>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</si>
  <si>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</si>
  <si>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</si>
  <si>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</si>
  <si>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</si>
  <si>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</si>
  <si>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</si>
  <si>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</si>
  <si>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</si>
  <si>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</si>
  <si>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</si>
  <si>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</si>
  <si>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</si>
  <si>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</si>
  <si>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</si>
  <si>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</si>
  <si>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</si>
  <si>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</si>
  <si>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</si>
  <si>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</si>
  <si>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</si>
  <si>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</si>
  <si>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</si>
  <si>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</si>
  <si>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</si>
  <si>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</si>
  <si>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</si>
  <si>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</si>
  <si>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</si>
  <si>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</si>
  <si>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</si>
  <si>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</si>
  <si>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</si>
  <si>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</si>
  <si>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</si>
  <si>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</si>
  <si>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</si>
  <si>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</si>
  <si>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</si>
  <si>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</si>
  <si>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</si>
  <si>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</si>
  <si>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</si>
  <si>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</si>
  <si>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</si>
  <si>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</si>
  <si>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</si>
  <si>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</si>
  <si>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</si>
  <si>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</si>
  <si>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</si>
  <si>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</si>
  <si>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</si>
  <si>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</si>
  <si>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</si>
  <si>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</si>
  <si>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</si>
  <si>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</si>
  <si>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</si>
  <si>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</si>
  <si>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</si>
  <si>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</si>
  <si>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</si>
  <si>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</si>
  <si>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</si>
  <si>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</si>
  <si>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</si>
  <si>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</si>
  <si>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</si>
  <si>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</si>
  <si>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</si>
  <si>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</si>
  <si>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</si>
  <si>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</si>
  <si>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</si>
  <si>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</si>
  <si>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</si>
  <si>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</si>
  <si>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</si>
  <si>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</si>
  <si>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</si>
  <si>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</si>
  <si>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</si>
  <si>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</si>
  <si>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</si>
  <si>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</si>
  <si>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</si>
  <si>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</si>
  <si>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</si>
  <si>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</si>
  <si>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</si>
  <si>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</si>
  <si>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</si>
  <si>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</si>
  <si>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</si>
  <si>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</si>
  <si>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</si>
  <si>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</si>
  <si>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</si>
  <si>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</si>
  <si>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</si>
  <si>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</si>
  <si>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</si>
  <si>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</si>
  <si>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</si>
  <si>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</si>
  <si>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</si>
  <si>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</si>
  <si>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</si>
  <si>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</si>
  <si>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</si>
  <si>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</si>
  <si>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</si>
  <si>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</si>
  <si>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</si>
  <si>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</si>
  <si>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</si>
  <si>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</si>
  <si>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</si>
  <si>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</si>
  <si>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</si>
  <si>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</si>
  <si>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</si>
  <si>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</si>
  <si>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</si>
  <si>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</si>
  <si>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</si>
  <si>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</si>
  <si>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</si>
  <si>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</si>
  <si>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</si>
  <si>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</si>
  <si>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</si>
  <si>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</si>
  <si>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</si>
  <si>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</si>
  <si>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</si>
  <si>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</si>
  <si>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</si>
  <si>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</si>
  <si>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</si>
  <si>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</si>
  <si>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</si>
  <si>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</si>
  <si>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</si>
  <si>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</si>
  <si>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</si>
  <si>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</si>
  <si>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</si>
  <si>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</si>
  <si>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</si>
  <si>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</si>
  <si>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</si>
  <si>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</si>
  <si>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</si>
  <si>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</si>
  <si>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</si>
  <si>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</si>
  <si>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</si>
  <si>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</si>
  <si>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</si>
  <si>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</si>
  <si>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</si>
  <si>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</si>
  <si>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</si>
  <si>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</si>
  <si>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</si>
  <si>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</si>
  <si>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</si>
  <si>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</si>
  <si>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</si>
  <si>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</si>
  <si>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</si>
  <si>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</si>
  <si>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</si>
  <si>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</si>
  <si>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</si>
  <si>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</si>
  <si>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</si>
  <si>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</si>
  <si>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</si>
  <si>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</si>
  <si>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</si>
  <si>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</si>
  <si>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</si>
  <si>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</si>
  <si>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</si>
  <si>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</si>
  <si>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</si>
  <si>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</si>
  <si>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</si>
  <si>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</si>
  <si>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</si>
  <si>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</si>
  <si>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</si>
  <si>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</si>
  <si>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</si>
  <si>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</si>
  <si>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</si>
  <si>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</si>
  <si>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</si>
  <si>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</si>
  <si>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</si>
  <si>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</si>
  <si>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</si>
  <si>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</si>
  <si>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</si>
  <si>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</si>
  <si>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</si>
  <si>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</si>
  <si>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</si>
  <si>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</si>
  <si>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</si>
  <si>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</si>
  <si>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</si>
  <si>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</si>
  <si>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</si>
  <si>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</si>
  <si>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</si>
  <si>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</si>
  <si>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</si>
  <si>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</si>
  <si>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</si>
  <si>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</si>
  <si>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</si>
  <si>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</si>
  <si>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</si>
  <si>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</si>
  <si>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</si>
  <si>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</si>
  <si>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</si>
  <si>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</si>
  <si>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</si>
  <si>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</si>
  <si>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</si>
  <si>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</si>
  <si>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</si>
  <si>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</si>
  <si>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</si>
  <si>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</si>
  <si>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</si>
  <si>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</si>
  <si>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</si>
  <si>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</si>
  <si>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</si>
  <si>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</si>
  <si>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</si>
  <si>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</si>
  <si>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</si>
  <si>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</si>
  <si>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</si>
  <si>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</si>
  <si>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</si>
  <si>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</si>
  <si>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</si>
  <si>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</si>
  <si>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</si>
  <si>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</si>
  <si>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</si>
  <si>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</si>
  <si>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</si>
  <si>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</si>
  <si>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</si>
  <si>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</si>
  <si>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</si>
  <si>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</si>
  <si>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</si>
  <si>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</si>
  <si>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</si>
  <si>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</si>
  <si>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</si>
  <si>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</si>
  <si>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</si>
  <si>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</si>
  <si>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</si>
  <si>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</si>
  <si>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</si>
  <si>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</si>
  <si>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</si>
  <si>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</si>
  <si>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</si>
  <si>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</si>
  <si>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</si>
  <si>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</si>
  <si>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</si>
  <si>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</si>
  <si>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</si>
  <si>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</si>
  <si>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</si>
  <si>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</si>
  <si>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</si>
  <si>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</si>
  <si>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</si>
  <si>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</si>
  <si>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</si>
  <si>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</si>
  <si>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</si>
  <si>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</si>
  <si>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</si>
  <si>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</si>
  <si>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</si>
  <si>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</si>
  <si>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</si>
  <si>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</si>
  <si>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</si>
  <si>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</si>
  <si>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</si>
  <si>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</si>
  <si>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</si>
  <si>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</si>
  <si>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</si>
  <si>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</si>
  <si>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</si>
  <si>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</si>
  <si>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</si>
  <si>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</si>
  <si>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</si>
  <si>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</si>
  <si>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</si>
  <si>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</si>
  <si>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</si>
  <si>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</si>
  <si>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</si>
  <si>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</si>
  <si>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</si>
  <si>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</si>
  <si>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</si>
  <si>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</si>
  <si>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</si>
  <si>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</si>
  <si>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</si>
  <si>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</si>
  <si>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</si>
  <si>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</si>
  <si>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</si>
  <si>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</si>
  <si>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</si>
  <si>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</si>
  <si>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</si>
  <si>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</si>
  <si>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</si>
  <si>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</si>
  <si>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</si>
  <si>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</si>
  <si>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</si>
  <si>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</si>
  <si>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</si>
  <si>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</si>
  <si>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</si>
  <si>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</si>
  <si>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</si>
  <si>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</si>
  <si>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</si>
  <si>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</si>
  <si>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</si>
  <si>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</si>
  <si>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</si>
  <si>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</si>
  <si>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</si>
  <si>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</si>
  <si>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</si>
  <si>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</si>
  <si>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</si>
  <si>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</si>
  <si>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</si>
  <si>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</si>
  <si>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</si>
  <si>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</si>
  <si>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</si>
  <si>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</si>
  <si>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</si>
  <si>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</si>
  <si>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</si>
  <si>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</si>
  <si>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</si>
  <si>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</si>
  <si>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</si>
  <si>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</si>
  <si>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</si>
  <si>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</si>
  <si>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</si>
  <si>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</si>
  <si>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</si>
  <si>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</si>
  <si>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</si>
  <si>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</si>
  <si>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</si>
  <si>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</si>
  <si>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</si>
  <si>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</si>
  <si>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</si>
  <si>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</si>
  <si>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</si>
  <si>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</si>
  <si>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</si>
  <si>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</si>
  <si>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</si>
  <si>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</si>
  <si>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</si>
  <si>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</si>
  <si>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</si>
  <si>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</si>
  <si>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</si>
  <si>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</si>
  <si>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</si>
  <si>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</si>
  <si>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</si>
  <si>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</si>
  <si>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</si>
  <si>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</si>
  <si>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</si>
  <si>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</si>
  <si>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</si>
  <si>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</si>
  <si>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</si>
  <si>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</si>
  <si>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</si>
  <si>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</si>
  <si>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</si>
  <si>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</si>
  <si>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</si>
  <si>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</si>
  <si>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</si>
  <si>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</si>
  <si>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</si>
  <si>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</si>
  <si>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</si>
  <si>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</si>
  <si>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</si>
  <si>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</si>
  <si>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</si>
  <si>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</si>
  <si>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</si>
  <si>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</si>
  <si>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</si>
  <si>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</si>
  <si>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</si>
  <si>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</si>
  <si>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</si>
  <si>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</si>
  <si>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</si>
  <si>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</si>
  <si>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</si>
  <si>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</si>
  <si>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</si>
  <si>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</si>
  <si>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</si>
  <si>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</si>
  <si>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</si>
  <si>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</si>
  <si>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</si>
  <si>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</si>
  <si>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</si>
  <si>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</si>
  <si>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</si>
  <si>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</si>
  <si>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</si>
  <si>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</si>
  <si>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</si>
  <si>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</si>
  <si>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</si>
  <si>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</si>
  <si>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</si>
  <si>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</si>
  <si>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</si>
  <si>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</si>
  <si>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</si>
  <si>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</si>
  <si>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</si>
  <si>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</si>
  <si>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</si>
  <si>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</si>
  <si>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</si>
  <si>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</si>
  <si>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</si>
  <si>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</si>
  <si>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</si>
  <si>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</si>
  <si>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</si>
  <si>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</si>
  <si>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</si>
  <si>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</si>
  <si>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</si>
  <si>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</si>
  <si>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</si>
  <si>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</si>
  <si>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</si>
  <si>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</si>
  <si>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</si>
  <si>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</si>
  <si>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</si>
  <si>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</si>
  <si>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</si>
  <si>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</si>
  <si>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</si>
  <si>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</si>
  <si>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</si>
  <si>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</si>
  <si>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</si>
  <si>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</si>
  <si>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</si>
  <si>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</si>
  <si>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</si>
  <si>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</si>
  <si>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</si>
  <si>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</si>
  <si>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</si>
  <si>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</si>
  <si>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</si>
  <si>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</si>
  <si>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</si>
  <si>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</si>
  <si>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</si>
  <si>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</si>
  <si>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</si>
  <si>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</si>
  <si>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</si>
  <si>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</si>
  <si>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</si>
  <si>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</si>
  <si>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</si>
  <si>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</si>
  <si>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</si>
  <si>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</si>
  <si>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</si>
  <si>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</si>
  <si>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</si>
  <si>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</si>
  <si>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</si>
  <si>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</si>
  <si>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</si>
  <si>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</si>
  <si>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</si>
  <si>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</si>
  <si>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</si>
  <si>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</si>
  <si>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</si>
  <si>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</si>
  <si>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</si>
  <si>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</si>
  <si>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</si>
  <si>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</si>
  <si>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</si>
  <si>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</si>
  <si>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</si>
  <si>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</si>
  <si>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</si>
  <si>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</si>
  <si>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</si>
  <si>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</si>
  <si>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</si>
  <si>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</si>
  <si>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</si>
  <si>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</si>
  <si>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</si>
  <si>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</si>
  <si>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</si>
  <si>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</si>
  <si>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</si>
  <si>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</si>
  <si>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</si>
  <si>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</si>
  <si>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</si>
  <si>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</si>
  <si>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</si>
  <si>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</si>
  <si>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</si>
  <si>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</si>
  <si>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</si>
  <si>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</si>
  <si>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</si>
  <si>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</si>
  <si>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</si>
  <si>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</si>
  <si>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</si>
  <si>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</si>
  <si>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</si>
  <si>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</si>
  <si>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</si>
  <si>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</si>
  <si>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</si>
  <si>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</si>
  <si>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</si>
  <si>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</si>
  <si>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</si>
  <si>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</si>
  <si>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</si>
  <si>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</si>
  <si>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</si>
  <si>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</si>
  <si>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</si>
  <si>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</si>
  <si>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</si>
  <si>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</si>
  <si>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</si>
  <si>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</si>
  <si>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</si>
  <si>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</si>
  <si>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</si>
  <si>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</si>
  <si>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</si>
  <si>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</si>
  <si>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</si>
  <si>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</si>
  <si>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</si>
  <si>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</si>
  <si>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</si>
  <si>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</si>
  <si>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</si>
  <si>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</si>
  <si>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</si>
  <si>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</si>
  <si>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</si>
  <si>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</si>
  <si>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</si>
  <si>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</si>
  <si>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</si>
  <si>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</si>
  <si>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</si>
  <si>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</si>
  <si>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</si>
  <si>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</si>
  <si>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</si>
  <si>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</si>
  <si>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</si>
  <si>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</si>
  <si>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</si>
  <si>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</si>
  <si>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</si>
  <si>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</si>
  <si>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</si>
  <si>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</si>
  <si>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</si>
  <si>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</si>
  <si>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</si>
  <si>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</si>
  <si>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</si>
  <si>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</si>
  <si>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</si>
  <si>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</si>
  <si>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</si>
  <si>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</si>
  <si>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</si>
  <si>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</si>
  <si>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</si>
  <si>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</si>
  <si>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</si>
  <si>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</si>
  <si>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</si>
  <si>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</si>
  <si>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</si>
  <si>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</si>
  <si>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</si>
  <si>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</si>
  <si>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</si>
  <si>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</si>
  <si>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</si>
  <si>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</si>
  <si>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</si>
  <si>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</si>
  <si>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</si>
  <si>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</si>
  <si>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</si>
  <si>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</si>
  <si>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</si>
  <si>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</si>
  <si>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</si>
  <si>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</si>
  <si>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</si>
  <si>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</si>
  <si>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</si>
  <si>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</si>
  <si>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</si>
  <si>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</si>
  <si>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</si>
  <si>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</si>
  <si>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</si>
  <si>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</si>
  <si>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</si>
  <si>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</si>
  <si>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</si>
  <si>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</si>
  <si>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</si>
  <si>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</si>
  <si>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</si>
  <si>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</si>
  <si>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</si>
  <si>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</si>
  <si>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</si>
  <si>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</si>
  <si>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</si>
  <si>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</si>
  <si>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</si>
  <si>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</si>
  <si>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</si>
  <si>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</si>
  <si>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</si>
  <si>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</si>
  <si>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</si>
  <si>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</si>
  <si>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</si>
  <si>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</si>
  <si>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</si>
  <si>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</si>
  <si>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</si>
  <si>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</si>
  <si>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</si>
  <si>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</si>
  <si>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</si>
  <si>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</si>
  <si>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</si>
  <si>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</si>
  <si>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</si>
  <si>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</si>
  <si>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</si>
  <si>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</si>
  <si>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</si>
  <si>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</si>
  <si>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</si>
  <si>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</si>
  <si>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</si>
  <si>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</si>
  <si>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</si>
  <si>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</si>
  <si>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</si>
  <si>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</si>
  <si>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</si>
  <si>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</si>
  <si>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</si>
  <si>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</si>
  <si>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</si>
  <si>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</si>
  <si>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</si>
  <si>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</si>
  <si>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</si>
  <si>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</si>
  <si>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</si>
  <si>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</si>
  <si>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</si>
  <si>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</si>
  <si>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</si>
  <si>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</si>
  <si>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</si>
  <si>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</si>
  <si>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</si>
  <si>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</si>
  <si>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</si>
  <si>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</si>
  <si>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</si>
  <si>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</si>
  <si>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</si>
  <si>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</si>
  <si>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</si>
  <si>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</si>
  <si>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</si>
  <si>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</si>
  <si>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</si>
  <si>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</si>
  <si>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</si>
  <si>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</si>
  <si>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</si>
  <si>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</si>
  <si>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</si>
  <si>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</si>
  <si>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</si>
  <si>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</si>
  <si>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</si>
  <si>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</si>
  <si>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</si>
  <si>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</si>
  <si>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</si>
  <si>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</si>
  <si>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</si>
  <si>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</si>
  <si>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</si>
  <si>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</si>
  <si>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</si>
  <si>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</si>
  <si>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</si>
  <si>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</si>
  <si>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</si>
  <si>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</si>
  <si>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</si>
  <si>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</si>
  <si>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</si>
  <si>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</si>
  <si>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</si>
  <si>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</si>
  <si>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</si>
  <si>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</si>
  <si>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</si>
  <si>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</si>
  <si>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</si>
  <si>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</si>
  <si>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</si>
  <si>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</si>
  <si>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</si>
  <si>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</si>
  <si>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</si>
  <si>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</si>
  <si>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</si>
  <si>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</si>
  <si>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</si>
  <si>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</si>
  <si>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</si>
  <si>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</si>
  <si>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</si>
  <si>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</si>
  <si>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</si>
  <si>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</si>
  <si>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</si>
  <si>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</si>
  <si>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</si>
  <si>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</si>
  <si>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</si>
  <si>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</si>
  <si>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</si>
  <si>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</si>
  <si>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</si>
  <si>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</si>
  <si>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</si>
  <si>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</si>
  <si>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</si>
  <si>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</si>
  <si>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</si>
  <si>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</si>
  <si>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</si>
  <si>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</si>
  <si>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</si>
  <si>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</si>
  <si>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</si>
  <si>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</si>
  <si>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</si>
  <si>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</si>
  <si>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</si>
  <si>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</si>
  <si>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</si>
  <si>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</si>
  <si>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</si>
  <si>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</si>
  <si>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</si>
  <si>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</si>
  <si>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</si>
  <si>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</si>
  <si>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</si>
  <si>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</si>
  <si>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</si>
  <si>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</si>
  <si>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</si>
  <si>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</si>
  <si>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</si>
  <si>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</si>
  <si>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</si>
  <si>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</si>
  <si>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</si>
  <si>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</si>
  <si>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</si>
  <si>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</si>
  <si>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</si>
  <si>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</si>
  <si>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</si>
  <si>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</si>
  <si>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</si>
  <si>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</si>
  <si>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</si>
  <si>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</si>
  <si>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</si>
  <si>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</si>
  <si>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</si>
  <si>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</si>
  <si>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</si>
  <si>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</si>
  <si>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</si>
  <si>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</si>
  <si>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</si>
  <si>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</si>
  <si>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</si>
  <si>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</si>
  <si>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</si>
  <si>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</si>
  <si>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</si>
  <si>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</si>
  <si>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</si>
  <si>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</si>
  <si>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</si>
  <si>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</si>
  <si>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</si>
  <si>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</si>
  <si>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</si>
  <si>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</si>
  <si>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</si>
  <si>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</si>
  <si>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</si>
  <si>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</si>
  <si>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</si>
  <si>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</si>
  <si>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</si>
  <si>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</si>
  <si>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</si>
  <si>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</si>
  <si>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</si>
  <si>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</si>
  <si>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</si>
  <si>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</si>
  <si>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</si>
  <si>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</si>
  <si>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</si>
  <si>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</si>
  <si>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</si>
  <si>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</si>
  <si>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</si>
  <si>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</si>
  <si>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</si>
  <si>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</si>
  <si>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</si>
  <si>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</si>
  <si>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</si>
  <si>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</si>
  <si>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</si>
  <si>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</si>
  <si>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</si>
  <si>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</si>
  <si>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</si>
  <si>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</si>
  <si>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</si>
  <si>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</si>
  <si>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</si>
  <si>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</si>
  <si>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</si>
  <si>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</si>
  <si>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</si>
  <si>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</si>
  <si>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</si>
  <si>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</si>
  <si>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</si>
  <si>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</si>
  <si>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</si>
  <si>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</si>
  <si>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</si>
  <si>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</si>
  <si>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</si>
  <si>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</si>
  <si>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</si>
  <si>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</si>
  <si>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</si>
  <si>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</si>
  <si>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</si>
  <si>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</si>
  <si>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</si>
  <si>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</si>
  <si>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</si>
  <si>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</si>
  <si>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</si>
  <si>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</si>
  <si>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</si>
  <si>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</si>
  <si>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</si>
  <si>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</si>
  <si>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</si>
  <si>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</si>
  <si>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</si>
  <si>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</si>
  <si>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</si>
  <si>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</si>
  <si>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</si>
  <si>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</si>
  <si>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</si>
  <si>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</si>
  <si>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</si>
  <si>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</si>
  <si>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</si>
  <si>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</si>
  <si>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</si>
  <si>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</si>
  <si>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</si>
  <si>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</si>
  <si>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</si>
  <si>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</si>
  <si>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</si>
  <si>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</si>
  <si>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</si>
  <si>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</si>
  <si>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</si>
  <si>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</si>
  <si>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</si>
  <si>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</si>
  <si>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</si>
  <si>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</si>
  <si>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</si>
  <si>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</si>
  <si>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</si>
  <si>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</si>
  <si>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</si>
  <si>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</si>
  <si>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</si>
  <si>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</si>
  <si>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</si>
  <si>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</si>
  <si>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</si>
  <si>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</si>
  <si>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</si>
  <si>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</si>
  <si>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</si>
  <si>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</si>
  <si>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</si>
  <si>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</si>
  <si>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</si>
  <si>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</si>
  <si>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</si>
  <si>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</si>
  <si>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</si>
  <si>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</si>
  <si>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</si>
  <si>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</si>
  <si>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</si>
  <si>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</si>
  <si>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</si>
  <si>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</si>
  <si>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</si>
  <si>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</si>
  <si>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</si>
  <si>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</si>
  <si>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</si>
  <si>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</si>
  <si>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</si>
  <si>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</si>
  <si>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</si>
  <si>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</si>
  <si>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</si>
  <si>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</si>
  <si>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</si>
  <si>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</si>
  <si>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</si>
  <si>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</si>
  <si>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</si>
  <si>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</si>
  <si>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</si>
  <si>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</si>
  <si>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</si>
  <si>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</si>
  <si>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</si>
  <si>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</si>
  <si>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</si>
  <si>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</si>
  <si>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</si>
  <si>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</si>
  <si>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</si>
  <si>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</si>
  <si>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</si>
  <si>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</si>
  <si>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</si>
  <si>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</si>
  <si>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</si>
  <si>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</si>
  <si>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</si>
  <si>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</si>
  <si>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</si>
  <si>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</si>
  <si>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</si>
  <si>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</si>
  <si>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</si>
  <si>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</si>
  <si>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</si>
  <si>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</si>
  <si>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</si>
  <si>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</si>
  <si>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</si>
  <si>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</si>
  <si>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</si>
  <si>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</si>
  <si>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</si>
  <si>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</si>
  <si>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</si>
  <si>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</si>
  <si>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</si>
  <si>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</si>
  <si>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</si>
  <si>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</si>
  <si>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</si>
  <si>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</si>
  <si>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</si>
  <si>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</si>
  <si>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</si>
  <si>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</si>
  <si>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</si>
  <si>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</si>
  <si>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</si>
  <si>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</si>
  <si>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</si>
  <si>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</si>
  <si>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</si>
  <si>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</si>
  <si>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</si>
  <si>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</si>
  <si>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</si>
  <si>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</si>
  <si>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</si>
  <si>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</si>
  <si>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</si>
  <si>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</si>
  <si>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</si>
  <si>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</si>
  <si>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</si>
  <si>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</si>
  <si>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</si>
  <si>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</si>
  <si>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</si>
  <si>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</si>
  <si>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</si>
  <si>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</si>
  <si>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</si>
  <si>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</si>
  <si>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</si>
  <si>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</si>
  <si>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</si>
  <si>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</si>
  <si>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</si>
  <si>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</si>
  <si>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</si>
  <si>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</si>
  <si>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</si>
  <si>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</si>
  <si>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</si>
  <si>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</si>
  <si>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</si>
  <si>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</si>
  <si>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</si>
  <si>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</si>
  <si>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</si>
  <si>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</si>
  <si>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</si>
  <si>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</si>
  <si>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</si>
  <si>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</si>
  <si>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</si>
  <si>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</si>
  <si>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</si>
  <si>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</si>
  <si>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</si>
  <si>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</si>
  <si>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</si>
  <si>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</si>
  <si>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</si>
  <si>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</si>
  <si>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</si>
  <si>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</si>
  <si>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</si>
  <si>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</si>
  <si>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</si>
  <si>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</si>
  <si>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</si>
  <si>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</si>
  <si>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</si>
  <si>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</si>
  <si>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</si>
  <si>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</si>
  <si>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</si>
  <si>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</si>
  <si>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</si>
  <si>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</si>
  <si>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</si>
  <si>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</si>
  <si>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</si>
  <si>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</si>
  <si>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</si>
  <si>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</si>
  <si>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</si>
  <si>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</si>
  <si>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</si>
  <si>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</si>
  <si>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</si>
  <si>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</si>
  <si>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</si>
  <si>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</si>
  <si>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</si>
  <si>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</si>
  <si>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</si>
  <si>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</si>
  <si>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</si>
  <si>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</si>
  <si>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</si>
  <si>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</si>
  <si>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</si>
  <si>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</si>
  <si>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</si>
  <si>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</si>
  <si>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</si>
  <si>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</si>
  <si>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</si>
  <si>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</si>
  <si>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</si>
  <si>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</si>
  <si>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</si>
  <si>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</si>
  <si>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</si>
  <si>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</si>
  <si>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</si>
  <si>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</si>
  <si>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</si>
  <si>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</si>
  <si>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</si>
  <si>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</si>
  <si>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</si>
  <si>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</si>
  <si>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</si>
  <si>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</si>
  <si>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</si>
  <si>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</si>
  <si>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</si>
  <si>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</si>
  <si>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</si>
  <si>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</si>
  <si>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</si>
  <si>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</si>
  <si>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</si>
  <si>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</si>
  <si>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</si>
  <si>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</si>
  <si>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</si>
  <si>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</si>
  <si>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</si>
  <si>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</si>
  <si>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</si>
  <si>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</si>
  <si>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</si>
  <si>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</si>
  <si>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</si>
  <si>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</si>
  <si>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</si>
  <si>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</si>
  <si>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</si>
  <si>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</si>
  <si>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</si>
  <si>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</si>
  <si>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</si>
  <si>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</si>
  <si>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</si>
  <si>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</si>
  <si>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</si>
  <si>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</si>
  <si>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</si>
  <si>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</si>
  <si>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</si>
  <si>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</si>
  <si>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</si>
  <si>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</si>
  <si>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</si>
  <si>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</si>
  <si>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</si>
  <si>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</si>
  <si>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</si>
  <si>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</si>
  <si>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</si>
  <si>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</si>
  <si>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</si>
  <si>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</si>
  <si>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</si>
  <si>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</si>
  <si>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</si>
  <si>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</si>
  <si>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</si>
  <si>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</si>
  <si>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</si>
  <si>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</si>
  <si>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</si>
  <si>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</si>
  <si>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</si>
  <si>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</si>
  <si>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</si>
  <si>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</si>
  <si>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</si>
  <si>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</si>
  <si>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</si>
  <si>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</si>
  <si>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</si>
  <si>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</si>
  <si>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</si>
  <si>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</si>
  <si>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</si>
  <si>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</si>
  <si>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</si>
  <si>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</si>
  <si>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</si>
  <si>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</si>
  <si>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</si>
  <si>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</si>
  <si>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</si>
  <si>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</si>
  <si>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</si>
  <si>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</si>
  <si>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</si>
  <si>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</si>
  <si>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</si>
  <si>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</si>
  <si>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</si>
  <si>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</si>
  <si>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</si>
  <si>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</si>
  <si>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</si>
  <si>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</si>
  <si>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</si>
  <si>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</si>
  <si>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</si>
  <si>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</si>
  <si>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</si>
  <si>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</si>
  <si>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</si>
  <si>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</si>
  <si>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</si>
  <si>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</si>
  <si>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</si>
  <si>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</si>
  <si>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</si>
  <si>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</si>
  <si>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</si>
  <si>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</si>
  <si>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</si>
  <si>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</si>
  <si>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</si>
  <si>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</si>
  <si>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</si>
  <si>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</si>
  <si>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</si>
  <si>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</si>
  <si>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</si>
  <si>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</si>
  <si>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</si>
  <si>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</si>
  <si>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</si>
  <si>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</si>
  <si>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</si>
  <si>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</si>
  <si>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</si>
  <si>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</si>
  <si>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</si>
  <si>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</si>
  <si>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</si>
  <si>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</si>
  <si>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</si>
  <si>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</si>
  <si>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</si>
  <si>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</si>
  <si>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</si>
  <si>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</si>
  <si>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</si>
  <si>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</si>
  <si>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</si>
  <si>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</si>
  <si>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</si>
  <si>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</si>
  <si>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</si>
  <si>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</si>
  <si>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</si>
  <si>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</si>
  <si>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</si>
  <si>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</si>
  <si>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</si>
  <si>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</si>
  <si>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</si>
  <si>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</si>
  <si>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</si>
  <si>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</si>
  <si>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</si>
  <si>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</si>
  <si>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</si>
  <si>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</si>
  <si>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</si>
  <si>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</si>
  <si>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</si>
  <si>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</si>
  <si>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</si>
  <si>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</si>
  <si>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</si>
  <si>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</si>
  <si>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</si>
  <si>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</si>
  <si>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</si>
  <si>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</si>
  <si>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</si>
  <si>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</si>
  <si>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</si>
  <si>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</si>
  <si>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</si>
  <si>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</si>
  <si>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</si>
  <si>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</si>
  <si>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</si>
  <si>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</si>
  <si>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</si>
  <si>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</si>
  <si>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</si>
  <si>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</si>
  <si>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</si>
  <si>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</si>
  <si>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</si>
  <si>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</si>
  <si>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</si>
  <si>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</si>
  <si>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</si>
  <si>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</si>
  <si>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</si>
  <si>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</si>
  <si>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</si>
  <si>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</si>
  <si>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</si>
  <si>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</si>
  <si>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</si>
  <si>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</si>
  <si>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</si>
  <si>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</si>
  <si>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</si>
  <si>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</si>
  <si>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</si>
  <si>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</si>
  <si>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</si>
  <si>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</si>
  <si>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</si>
  <si>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</si>
  <si>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</si>
  <si>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</si>
  <si>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</si>
  <si>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</si>
  <si>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</si>
  <si>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</si>
  <si>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</si>
  <si>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</si>
  <si>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</si>
  <si>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</si>
  <si>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</si>
  <si>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</si>
  <si>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</si>
  <si>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</si>
  <si>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</si>
  <si>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</si>
  <si>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</si>
  <si>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</si>
  <si>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</si>
  <si>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</si>
  <si>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</si>
  <si>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</si>
  <si>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</si>
  <si>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</si>
  <si>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</si>
  <si>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</si>
  <si>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</si>
  <si>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</si>
  <si>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</si>
  <si>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</si>
  <si>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</si>
  <si>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</si>
  <si>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</si>
  <si>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</si>
  <si>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</si>
  <si>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</si>
  <si>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</si>
  <si>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</si>
  <si>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</si>
  <si>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</si>
  <si>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</si>
  <si>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</si>
  <si>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</si>
  <si>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</si>
  <si>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</si>
  <si>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</si>
  <si>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</si>
  <si>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</si>
  <si>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</si>
  <si>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</si>
  <si>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</si>
  <si>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</si>
  <si>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</si>
  <si>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</si>
  <si>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</si>
  <si>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</si>
  <si>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</si>
  <si>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</si>
  <si>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</si>
  <si>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</si>
  <si>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</si>
  <si>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</si>
  <si>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</si>
  <si>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</si>
  <si>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</si>
  <si>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</si>
  <si>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</si>
  <si>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</si>
  <si>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</si>
  <si>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</si>
  <si>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</si>
  <si>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</si>
  <si>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</si>
  <si>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</si>
  <si>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</si>
  <si>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</si>
  <si>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</si>
  <si>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</si>
  <si>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</si>
  <si>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</si>
  <si>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</si>
  <si>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</si>
  <si>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</si>
  <si>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</si>
  <si>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</si>
  <si>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</si>
  <si>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</si>
  <si>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</si>
  <si>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</si>
  <si>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</si>
  <si>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</si>
  <si>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</si>
  <si>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</si>
  <si>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</si>
  <si>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</si>
  <si>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</si>
  <si>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</si>
  <si>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</si>
  <si>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</si>
  <si>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</si>
  <si>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</si>
  <si>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</si>
  <si>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</si>
  <si>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</si>
  <si>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</si>
  <si>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</si>
  <si>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</si>
  <si>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</si>
  <si>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</si>
  <si>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</si>
  <si>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</si>
  <si>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</si>
  <si>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</si>
  <si>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</si>
  <si>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</si>
  <si>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</si>
  <si>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</si>
  <si>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</si>
  <si>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</si>
  <si>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</si>
  <si>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</si>
  <si>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</si>
  <si>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</si>
  <si>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</si>
  <si>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</si>
  <si>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</si>
  <si>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</si>
  <si>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</si>
  <si>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</si>
  <si>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</si>
  <si>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</si>
  <si>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</si>
  <si>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</si>
  <si>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</si>
  <si>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</si>
  <si>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</si>
  <si>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</si>
  <si>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</si>
  <si>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</si>
  <si>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</si>
  <si>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</si>
  <si>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</si>
  <si>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</si>
  <si>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</si>
  <si>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</si>
  <si>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</si>
  <si>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</si>
  <si>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</si>
  <si>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</si>
  <si>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</si>
  <si>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</si>
  <si>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</si>
  <si>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</si>
  <si>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</si>
  <si>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</si>
  <si>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</si>
  <si>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</si>
  <si>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</si>
  <si>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</si>
  <si>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</si>
  <si>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</si>
  <si>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</si>
  <si>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</si>
  <si>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</si>
  <si>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</si>
  <si>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</si>
  <si>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</si>
  <si>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</si>
  <si>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</si>
  <si>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</si>
  <si>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</si>
  <si>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</si>
  <si>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</si>
  <si>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</si>
  <si>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</si>
  <si>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</si>
  <si>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</si>
  <si>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</si>
  <si>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</si>
  <si>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</si>
  <si>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</si>
  <si>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</si>
  <si>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</si>
  <si>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</si>
  <si>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</si>
  <si>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</si>
  <si>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</si>
  <si>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</si>
  <si>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</si>
  <si>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</si>
  <si>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</si>
  <si>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</si>
  <si>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</si>
  <si>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</si>
  <si>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</si>
  <si>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</si>
  <si>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</si>
  <si>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</si>
  <si>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</si>
  <si>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</si>
  <si>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</si>
  <si>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</si>
  <si>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</si>
  <si>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</si>
  <si>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</si>
  <si>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</si>
  <si>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</si>
  <si>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</si>
  <si>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</si>
  <si>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</si>
  <si>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</si>
  <si>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</si>
  <si>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</si>
  <si>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</si>
  <si>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</si>
  <si>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</si>
  <si>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</si>
  <si>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</si>
  <si>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</si>
  <si>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</si>
  <si>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</si>
  <si>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</si>
  <si>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</si>
  <si>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</si>
  <si>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</si>
  <si>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</si>
  <si>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</si>
  <si>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</si>
  <si>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</si>
  <si>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</si>
  <si>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</si>
  <si>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</si>
  <si>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</si>
  <si>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</si>
  <si>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</si>
  <si>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</si>
  <si>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</si>
  <si>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</si>
  <si>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</si>
  <si>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</si>
  <si>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</si>
  <si>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</si>
  <si>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</si>
  <si>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</si>
  <si>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</si>
  <si>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</si>
  <si>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</si>
  <si>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</si>
  <si>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</si>
  <si>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</si>
  <si>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</si>
  <si>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</si>
  <si>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</si>
  <si>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</si>
  <si>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</si>
  <si>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</si>
  <si>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</si>
  <si>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</si>
  <si>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</si>
  <si>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</si>
  <si>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</si>
  <si>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</si>
  <si>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</si>
  <si>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</si>
  <si>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</si>
  <si>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</si>
  <si>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</si>
  <si>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</si>
  <si>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</si>
  <si>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</si>
  <si>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</si>
  <si>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</si>
  <si>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</si>
  <si>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</si>
  <si>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</si>
  <si>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</si>
  <si>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</si>
  <si>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</si>
  <si>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</si>
  <si>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</si>
  <si>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</si>
  <si>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</si>
  <si>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</si>
  <si>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</si>
  <si>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</si>
  <si>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</si>
  <si>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</si>
  <si>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</si>
  <si>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</si>
  <si>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</si>
  <si>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</si>
  <si>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</si>
  <si>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</si>
  <si>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</si>
  <si>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</si>
  <si>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</si>
  <si>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</si>
  <si>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</si>
  <si>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</si>
  <si>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</si>
  <si>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</si>
  <si>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</si>
  <si>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</si>
  <si>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</si>
  <si>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</si>
  <si>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</si>
  <si>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</si>
  <si>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</si>
  <si>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</si>
  <si>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</si>
  <si>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</si>
  <si>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</si>
  <si>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</si>
  <si>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</si>
  <si>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</si>
  <si>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</si>
  <si>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</si>
  <si>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</si>
  <si>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</si>
  <si>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</si>
  <si>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</si>
  <si>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</si>
  <si>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</si>
  <si>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</si>
  <si>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</si>
  <si>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</si>
  <si>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</si>
  <si>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</si>
  <si>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</si>
  <si>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</si>
  <si>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</si>
  <si>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</si>
  <si>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</si>
  <si>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</si>
  <si>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</si>
  <si>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</si>
  <si>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</si>
  <si>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</si>
  <si>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</si>
  <si>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</si>
  <si>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</si>
  <si>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</si>
  <si>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</si>
  <si>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</si>
  <si>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</si>
  <si>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</si>
  <si>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</si>
  <si>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</si>
  <si>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</si>
  <si>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</si>
  <si>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</si>
  <si>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</si>
  <si>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</si>
  <si>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</si>
  <si>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</si>
  <si>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</si>
  <si>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</si>
  <si>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</si>
  <si>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</si>
  <si>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</si>
  <si>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</si>
  <si>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</si>
  <si>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</si>
  <si>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</si>
  <si>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</si>
  <si>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</si>
  <si>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</si>
  <si>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</si>
  <si>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</si>
  <si>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</si>
  <si>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</si>
  <si>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</si>
  <si>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</si>
  <si>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</si>
  <si>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</si>
  <si>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</si>
  <si>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</si>
  <si>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</si>
  <si>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</si>
  <si>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</si>
  <si>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</si>
  <si>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</si>
  <si>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</si>
  <si>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</si>
  <si>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</si>
  <si>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</si>
  <si>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</si>
  <si>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</si>
  <si>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</si>
  <si>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</si>
  <si>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</si>
  <si>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</si>
  <si>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</si>
  <si>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</si>
  <si>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</si>
  <si>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</si>
  <si>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</si>
  <si>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</si>
  <si>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</si>
  <si>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</si>
  <si>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</si>
  <si>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</si>
  <si>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</si>
  <si>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</si>
  <si>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</si>
  <si>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</si>
  <si>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</si>
  <si>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</si>
  <si>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</si>
  <si>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</si>
  <si>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</si>
  <si>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</si>
  <si>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</si>
  <si>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</si>
  <si>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</si>
  <si>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</si>
  <si>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</si>
  <si>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</si>
  <si>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</si>
  <si>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</si>
  <si>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</si>
  <si>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</si>
  <si>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</si>
  <si>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</si>
  <si>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</si>
  <si>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</si>
  <si>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</si>
  <si>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</si>
  <si>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</si>
  <si>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</si>
  <si>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</si>
  <si>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</si>
  <si>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</si>
  <si>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</si>
  <si>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</si>
  <si>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</si>
  <si>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</si>
  <si>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</si>
  <si>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</si>
  <si>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</si>
  <si>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</si>
  <si>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</si>
  <si>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</si>
  <si>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</si>
  <si>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</si>
  <si>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</si>
  <si>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</si>
  <si>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</si>
  <si>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</si>
  <si>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</si>
  <si>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</si>
  <si>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</si>
  <si>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</si>
  <si>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</si>
  <si>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</si>
  <si>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</si>
  <si>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</si>
  <si>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</si>
  <si>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</si>
  <si>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</si>
  <si>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</si>
  <si>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</si>
  <si>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</si>
  <si>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</si>
  <si>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</si>
  <si>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</si>
  <si>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</si>
  <si>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</si>
  <si>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</si>
  <si>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</si>
  <si>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</si>
  <si>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</si>
  <si>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</si>
  <si>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</si>
  <si>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</si>
  <si>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</si>
  <si>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</si>
  <si>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</si>
  <si>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</si>
  <si>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</si>
  <si>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</si>
  <si>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</si>
  <si>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</si>
  <si>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</si>
  <si>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</si>
  <si>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</si>
  <si>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</si>
  <si>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</si>
  <si>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</si>
  <si>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</si>
  <si>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</si>
  <si>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</si>
  <si>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</si>
  <si>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</si>
  <si>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</si>
  <si>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</si>
  <si>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</si>
  <si>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</si>
  <si>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</si>
  <si>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</si>
  <si>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</si>
  <si>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</si>
  <si>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</si>
  <si>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</si>
  <si>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</si>
  <si>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</si>
  <si>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</si>
  <si>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</si>
  <si>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</si>
  <si>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</si>
  <si>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</si>
  <si>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</si>
  <si>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</si>
  <si>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</si>
  <si>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</si>
  <si>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</si>
  <si>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</si>
  <si>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</si>
  <si>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</si>
  <si>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</si>
  <si>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</si>
  <si>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</si>
  <si>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</si>
  <si>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</si>
  <si>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</si>
  <si>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</si>
  <si>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</si>
  <si>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</si>
  <si>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</si>
  <si>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</si>
  <si>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</si>
  <si>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</si>
  <si>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</si>
  <si>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</si>
  <si>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</si>
  <si>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</si>
  <si>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</si>
  <si>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</si>
  <si>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</si>
  <si>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</si>
  <si>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</si>
  <si>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</si>
  <si>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</si>
  <si>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</si>
  <si>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</si>
  <si>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</si>
  <si>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</si>
  <si>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</si>
  <si>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</si>
  <si>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</si>
  <si>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</si>
  <si>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</si>
  <si>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</si>
  <si>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</si>
  <si>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</si>
  <si>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</si>
  <si>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</si>
  <si>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</si>
  <si>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</si>
  <si>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</si>
  <si>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</si>
  <si>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</si>
  <si>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</si>
  <si>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</si>
  <si>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</si>
  <si>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</si>
  <si>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</si>
  <si>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</si>
  <si>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</si>
  <si>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</si>
  <si>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</si>
  <si>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</si>
  <si>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</si>
  <si>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</si>
  <si>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</si>
  <si>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</si>
  <si>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</si>
  <si>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</si>
  <si>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</si>
  <si>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</si>
  <si>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</si>
  <si>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</si>
  <si>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</si>
  <si>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</si>
  <si>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</si>
  <si>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</si>
  <si>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</si>
  <si>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</si>
  <si>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</si>
  <si>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</si>
  <si>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</si>
  <si>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</si>
  <si>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</si>
  <si>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</si>
  <si>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</si>
  <si>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</si>
  <si>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</si>
  <si>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</si>
  <si>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</si>
  <si>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</si>
  <si>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</si>
  <si>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</si>
  <si>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</si>
  <si>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</si>
  <si>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</si>
  <si>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</si>
  <si>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</si>
  <si>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</si>
  <si>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</si>
  <si>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</si>
  <si>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</si>
  <si>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</si>
  <si>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</si>
  <si>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</si>
  <si>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</si>
  <si>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</si>
  <si>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</si>
  <si>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</si>
  <si>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</si>
  <si>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</si>
  <si>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</si>
  <si>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</si>
  <si>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</si>
  <si>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</si>
  <si>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</si>
  <si>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</si>
  <si>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</si>
  <si>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</si>
  <si>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</si>
  <si>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</si>
  <si>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</si>
  <si>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</si>
  <si>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</si>
  <si>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</si>
  <si>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</si>
  <si>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</si>
  <si>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</si>
  <si>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</si>
  <si>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</si>
  <si>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</si>
  <si>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</si>
  <si>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</si>
  <si>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</si>
  <si>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</si>
  <si>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</si>
  <si>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</si>
  <si>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</si>
  <si>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</si>
  <si>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</si>
  <si>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</si>
  <si>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</si>
  <si>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</si>
  <si>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</si>
  <si>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</si>
  <si>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</si>
  <si>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</si>
  <si>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</si>
  <si>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</si>
  <si>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</si>
  <si>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</si>
  <si>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</si>
  <si>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</si>
  <si>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</si>
  <si>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</si>
  <si>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</si>
  <si>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</si>
  <si>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</si>
  <si>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</si>
  <si>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</si>
  <si>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</si>
  <si>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</si>
  <si>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</si>
  <si>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</si>
  <si>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</si>
  <si>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</si>
  <si>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</si>
  <si>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</si>
  <si>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</si>
  <si>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</si>
  <si>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</si>
  <si>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</si>
  <si>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</si>
  <si>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</si>
  <si>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</si>
  <si>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</si>
  <si>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</si>
  <si>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</si>
  <si>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</si>
  <si>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</si>
  <si>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</si>
  <si>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</si>
  <si>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</si>
  <si>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</si>
  <si>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</si>
  <si>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</si>
  <si>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</si>
  <si>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</si>
  <si>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</si>
  <si>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</si>
  <si>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</si>
  <si>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</si>
  <si>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</si>
  <si>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</si>
  <si>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</si>
  <si>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</si>
  <si>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</si>
  <si>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</si>
  <si>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</si>
  <si>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</si>
  <si>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</si>
  <si>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</si>
  <si>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</si>
  <si>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</si>
  <si>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</si>
  <si>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</si>
  <si>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</si>
  <si>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</si>
  <si>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</si>
  <si>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</si>
  <si>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</si>
  <si>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</si>
  <si>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</si>
  <si>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</si>
  <si>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</si>
  <si>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</si>
  <si>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</si>
  <si>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</si>
  <si>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</si>
  <si>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</si>
  <si>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</si>
  <si>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</si>
  <si>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</si>
  <si>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</si>
  <si>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</si>
  <si>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</si>
  <si>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</si>
  <si>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</si>
  <si>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</si>
  <si>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</si>
  <si>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</si>
  <si>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</si>
  <si>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</si>
  <si>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</si>
  <si>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</si>
  <si>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</si>
  <si>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</si>
  <si>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</si>
  <si>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</si>
  <si>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</si>
  <si>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</si>
  <si>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</si>
  <si>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</si>
  <si>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</si>
  <si>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</si>
  <si>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</si>
  <si>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</si>
  <si>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</si>
  <si>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</si>
  <si>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</si>
  <si>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</si>
  <si>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</si>
  <si>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</si>
  <si>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</si>
  <si>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</si>
  <si>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</si>
  <si>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</si>
  <si>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</si>
  <si>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</si>
  <si>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</si>
  <si>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</si>
  <si>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</si>
  <si>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</si>
  <si>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</si>
  <si>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</si>
  <si>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</si>
  <si>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</si>
  <si>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</si>
  <si>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</si>
  <si>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</si>
  <si>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</si>
  <si>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</si>
  <si>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</si>
  <si>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</si>
  <si>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</si>
  <si>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</si>
  <si>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</si>
  <si>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</si>
  <si>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</si>
  <si>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</si>
  <si>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</si>
  <si>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</si>
  <si>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</si>
  <si>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</si>
  <si>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</si>
  <si>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</si>
  <si>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</si>
  <si>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</si>
  <si>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</si>
  <si>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</si>
  <si>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</si>
  <si>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</si>
  <si>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</si>
  <si>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</si>
  <si>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</si>
  <si>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</si>
  <si>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</si>
  <si>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</si>
  <si>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</si>
  <si>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</si>
  <si>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</si>
  <si>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</si>
  <si>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</si>
  <si>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</si>
  <si>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</si>
  <si>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</si>
  <si>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</si>
  <si>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</si>
  <si>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</si>
  <si>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</si>
  <si>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</si>
  <si>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</si>
  <si>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</si>
  <si>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</si>
  <si>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</si>
  <si>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</si>
  <si>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</si>
  <si>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</si>
  <si>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</si>
  <si>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</si>
  <si>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</si>
  <si>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</si>
  <si>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</si>
  <si>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</si>
  <si>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</si>
  <si>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</si>
  <si>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</si>
  <si>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</si>
  <si>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</si>
  <si>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</si>
  <si>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</si>
  <si>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</si>
  <si>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</si>
  <si>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</si>
  <si>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</si>
  <si>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</si>
  <si>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</si>
  <si>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</si>
  <si>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</si>
  <si>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</si>
  <si>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</si>
  <si>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</si>
  <si>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</si>
  <si>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</si>
  <si>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</si>
  <si>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</si>
  <si>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</si>
  <si>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</si>
  <si>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</si>
  <si>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</si>
  <si>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</si>
  <si>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</si>
  <si>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</si>
  <si>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</si>
  <si>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</si>
  <si>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</si>
  <si>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</si>
  <si>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</si>
  <si>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</si>
  <si>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</si>
  <si>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</si>
  <si>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</si>
  <si>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</si>
  <si>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</si>
  <si>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</si>
  <si>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</si>
  <si>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</si>
  <si>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</si>
  <si>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</si>
  <si>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</si>
  <si>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</si>
  <si>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</si>
  <si>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</si>
  <si>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</si>
  <si>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</si>
  <si>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</si>
  <si>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</si>
  <si>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</si>
  <si>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</si>
  <si>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</si>
  <si>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</si>
  <si>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</si>
  <si>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</si>
  <si>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</si>
  <si>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</si>
  <si>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</si>
  <si>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</si>
  <si>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</si>
  <si>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</si>
  <si>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</si>
  <si>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</si>
  <si>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</si>
  <si>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</si>
  <si>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</si>
  <si>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</si>
  <si>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</si>
  <si>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</si>
  <si>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</si>
  <si>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</si>
  <si>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</si>
  <si>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</si>
  <si>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</si>
  <si>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</si>
  <si>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</si>
  <si>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</si>
  <si>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</si>
  <si>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</si>
  <si>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</si>
  <si>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</si>
  <si>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</si>
  <si>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</si>
  <si>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</si>
  <si>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</si>
  <si>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</si>
  <si>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</si>
  <si>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</si>
  <si>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</si>
  <si>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</si>
  <si>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</si>
  <si>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</si>
  <si>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</si>
  <si>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</si>
  <si>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</si>
  <si>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</si>
  <si>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</si>
  <si>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</si>
  <si>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</si>
  <si>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</si>
  <si>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</si>
  <si>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</si>
  <si>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</si>
  <si>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</si>
  <si>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</si>
  <si>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</si>
  <si>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</si>
  <si>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</si>
  <si>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</si>
  <si>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</si>
  <si>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</si>
  <si>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</si>
  <si>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</si>
  <si>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</si>
  <si>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</si>
  <si>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</si>
  <si>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</si>
  <si>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</si>
  <si>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</si>
  <si>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</si>
  <si>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</si>
  <si>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</si>
  <si>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</si>
  <si>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</si>
  <si>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</si>
  <si>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</si>
  <si>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</si>
  <si>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</si>
  <si>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</si>
  <si>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</si>
  <si>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</si>
  <si>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</si>
  <si>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</si>
  <si>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</si>
  <si>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</si>
  <si>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</si>
  <si>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</si>
  <si>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</si>
  <si>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</si>
  <si>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</si>
  <si>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</si>
  <si>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</si>
  <si>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</si>
  <si>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</si>
  <si>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</si>
  <si>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</si>
  <si>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</si>
  <si>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</si>
  <si>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</si>
  <si>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</si>
  <si>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</si>
  <si>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</si>
  <si>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</si>
  <si>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</si>
  <si>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</si>
  <si>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</si>
  <si>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</si>
  <si>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</si>
  <si>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</si>
  <si>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</si>
  <si>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</si>
  <si>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</si>
  <si>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</si>
  <si>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</si>
  <si>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</si>
  <si>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</si>
  <si>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</si>
  <si>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</si>
  <si>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</si>
  <si>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</si>
  <si>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</si>
  <si>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</si>
  <si>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</si>
  <si>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</si>
  <si>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</si>
  <si>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</si>
  <si>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</si>
  <si>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</si>
  <si>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</si>
  <si>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</si>
  <si>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</si>
  <si>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</si>
  <si>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</si>
  <si>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</si>
  <si>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</si>
  <si>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</si>
  <si>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</si>
  <si>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</si>
  <si>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</si>
  <si>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</si>
  <si>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</si>
  <si>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</si>
  <si>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</si>
  <si>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</si>
  <si>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</si>
  <si>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</si>
  <si>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</si>
  <si>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</si>
  <si>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</si>
  <si>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</si>
  <si>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</si>
  <si>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</si>
  <si>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</si>
  <si>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</si>
  <si>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</si>
  <si>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</si>
  <si>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</si>
  <si>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</si>
  <si>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</si>
  <si>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</si>
  <si>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</si>
  <si>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</si>
  <si>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</si>
  <si>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</si>
  <si>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</si>
  <si>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</si>
  <si>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</si>
  <si>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</si>
  <si>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</si>
  <si>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</si>
  <si>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</si>
  <si>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</si>
  <si>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</si>
  <si>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</si>
  <si>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</si>
  <si>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</si>
  <si>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</si>
  <si>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</si>
  <si>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</si>
  <si>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</si>
  <si>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</si>
  <si>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</si>
  <si>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</si>
  <si>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</si>
  <si>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</si>
  <si>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</si>
  <si>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</si>
  <si>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</si>
  <si>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</si>
  <si>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</si>
  <si>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</si>
  <si>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</si>
  <si>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</si>
  <si>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</si>
  <si>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</si>
  <si>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</si>
  <si>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</si>
  <si>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</si>
  <si>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</si>
  <si>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</si>
  <si>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</si>
  <si>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</si>
  <si>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</si>
  <si>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</si>
  <si>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</si>
  <si>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</si>
  <si>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</si>
  <si>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</si>
  <si>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</si>
  <si>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</si>
  <si>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</si>
  <si>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</si>
  <si>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</si>
  <si>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</si>
  <si>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</si>
  <si>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</si>
  <si>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</si>
  <si>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</si>
  <si>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</si>
  <si>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</si>
  <si>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</si>
  <si>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</si>
  <si>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</si>
  <si>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</si>
  <si>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</si>
  <si>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</si>
  <si>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</si>
  <si>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</si>
  <si>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</si>
  <si>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</si>
  <si>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</si>
  <si>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</si>
  <si>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</si>
  <si>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</si>
  <si>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</si>
  <si>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</si>
  <si>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</si>
  <si>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</si>
  <si>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</si>
  <si>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</si>
  <si>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</si>
  <si>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</si>
  <si>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</si>
  <si>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</si>
  <si>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</si>
  <si>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</si>
  <si>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</si>
  <si>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</si>
  <si>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</si>
  <si>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</si>
  <si>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</si>
  <si>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</si>
  <si>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</si>
  <si>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</si>
  <si>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</si>
  <si>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</si>
  <si>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</si>
  <si>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</si>
  <si>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</si>
  <si>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</si>
  <si>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</si>
  <si>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</si>
  <si>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</si>
  <si>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</si>
  <si>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</si>
  <si>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</si>
  <si>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</si>
  <si>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</si>
  <si>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</si>
  <si>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</si>
  <si>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</si>
  <si>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</si>
  <si>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</si>
  <si>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</si>
  <si>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</si>
  <si>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</si>
  <si>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</si>
  <si>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</si>
  <si>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</si>
  <si>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</si>
  <si>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</si>
  <si>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</si>
  <si>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</si>
  <si>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</si>
  <si>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</si>
  <si>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</si>
  <si>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</si>
  <si>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</si>
  <si>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</si>
  <si>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</si>
  <si>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</si>
  <si>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</si>
  <si>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</si>
  <si>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</si>
  <si>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</si>
  <si>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</si>
  <si>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</si>
  <si>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</si>
  <si>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</si>
  <si>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</si>
  <si>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</si>
  <si>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</si>
  <si>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</si>
  <si>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</si>
  <si>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</si>
  <si>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</si>
  <si>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</si>
  <si>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</si>
  <si>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</si>
  <si>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</si>
  <si>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</si>
  <si>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</si>
  <si>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</si>
  <si>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</si>
  <si>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</si>
  <si>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</si>
  <si>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</si>
  <si>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</si>
  <si>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</si>
  <si>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</si>
  <si>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</si>
  <si>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</si>
  <si>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</si>
  <si>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</si>
  <si>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</si>
  <si>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</si>
  <si>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</si>
  <si>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</si>
  <si>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</si>
  <si>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</si>
  <si>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</si>
  <si>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</si>
  <si>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</si>
  <si>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</si>
  <si>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</si>
  <si>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</si>
  <si>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</si>
  <si>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</si>
  <si>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</si>
  <si>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</si>
  <si>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</si>
  <si>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</si>
  <si>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</si>
  <si>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</si>
  <si>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</si>
  <si>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</si>
  <si>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</si>
  <si>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</si>
  <si>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</si>
  <si>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</si>
  <si>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</si>
  <si>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</si>
  <si>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</si>
  <si>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</si>
  <si>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</si>
  <si>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</si>
  <si>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</si>
  <si>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</si>
  <si>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</si>
  <si>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</si>
  <si>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</si>
  <si>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</si>
  <si>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</si>
  <si>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</si>
  <si>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</si>
  <si>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</si>
  <si>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</si>
  <si>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</si>
  <si>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</si>
  <si>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</si>
  <si>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</si>
  <si>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</si>
  <si>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</si>
  <si>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</si>
  <si>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</si>
  <si>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</si>
  <si>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</si>
  <si>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</si>
  <si>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</si>
  <si>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</si>
  <si>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</si>
  <si>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</si>
  <si>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</si>
  <si>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</si>
  <si>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</si>
  <si>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</si>
  <si>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</si>
  <si>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</si>
  <si>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</si>
  <si>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</si>
  <si>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</si>
  <si>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</si>
  <si>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</si>
  <si>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</si>
  <si>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</si>
  <si>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</si>
  <si>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</si>
  <si>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</si>
  <si>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</si>
  <si>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</si>
  <si>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</si>
  <si>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</si>
  <si>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</si>
  <si>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</si>
  <si>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</si>
  <si>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</si>
  <si>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</si>
  <si>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</si>
  <si>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</si>
  <si>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</si>
  <si>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</si>
  <si>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</si>
  <si>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</si>
  <si>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</si>
  <si>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</si>
  <si>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</si>
  <si>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</si>
  <si>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</si>
  <si>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</si>
  <si>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</si>
  <si>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</si>
  <si>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</si>
  <si>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</si>
  <si>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</si>
  <si>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</si>
  <si>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</si>
  <si>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</si>
  <si>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</si>
  <si>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</si>
  <si>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</si>
  <si>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</si>
  <si>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</si>
  <si>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</si>
  <si>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</si>
  <si>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</si>
  <si>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</si>
  <si>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</si>
  <si>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</si>
  <si>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</si>
  <si>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</si>
  <si>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</si>
  <si>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</si>
  <si>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</si>
  <si>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</si>
  <si>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</si>
  <si>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</si>
  <si>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</si>
  <si>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</si>
  <si>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</si>
  <si>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</si>
  <si>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</si>
  <si>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</si>
  <si>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</si>
  <si>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</si>
  <si>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</si>
  <si>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</si>
  <si>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</si>
  <si>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</si>
  <si>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</si>
  <si>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</si>
  <si>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</si>
  <si>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</si>
  <si>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</si>
  <si>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</si>
  <si>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</si>
  <si>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</si>
  <si>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</si>
  <si>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</si>
  <si>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</si>
  <si>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</si>
  <si>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</si>
  <si>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</si>
  <si>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</si>
  <si>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</si>
  <si>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</si>
  <si>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</si>
  <si>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</si>
  <si>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</si>
  <si>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</si>
  <si>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</si>
  <si>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</si>
  <si>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</si>
  <si>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</si>
  <si>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</si>
  <si>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</si>
  <si>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</si>
  <si>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</si>
  <si>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</si>
  <si>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</si>
  <si>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</si>
  <si>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</si>
  <si>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</si>
  <si>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</si>
  <si>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</si>
  <si>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</si>
  <si>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</si>
  <si>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</si>
  <si>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</si>
  <si>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</si>
  <si>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</si>
  <si>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</si>
  <si>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</si>
  <si>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</si>
  <si>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</si>
  <si>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</si>
  <si>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</si>
  <si>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</si>
  <si>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</si>
  <si>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</si>
  <si>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</si>
  <si>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</si>
  <si>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</si>
  <si>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</si>
  <si>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</si>
  <si>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</si>
  <si>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</si>
  <si>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</si>
  <si>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</si>
  <si>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</si>
  <si>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</si>
  <si>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</si>
  <si>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</si>
  <si>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</si>
  <si>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</si>
  <si>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</si>
  <si>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</si>
  <si>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</si>
  <si>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</si>
  <si>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</si>
  <si>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</si>
  <si>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</si>
  <si>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</si>
  <si>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</si>
  <si>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</si>
  <si>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</si>
  <si>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</si>
  <si>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</si>
  <si>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</si>
  <si>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</si>
  <si>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</si>
  <si>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</si>
  <si>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</si>
  <si>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</si>
  <si>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</si>
  <si>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</si>
  <si>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</si>
  <si>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</si>
  <si>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</si>
  <si>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</si>
  <si>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</si>
  <si>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</si>
  <si>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</si>
  <si>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</si>
  <si>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</si>
  <si>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</si>
  <si>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</si>
  <si>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</si>
  <si>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</si>
  <si>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</si>
  <si>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</si>
  <si>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</si>
  <si>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</si>
  <si>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</si>
  <si>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</si>
  <si>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</si>
  <si>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</si>
  <si>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</si>
  <si>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</si>
  <si>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</si>
  <si>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</si>
  <si>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</si>
  <si>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</si>
  <si>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</si>
  <si>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</si>
  <si>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</si>
  <si>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</si>
  <si>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</si>
  <si>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</si>
  <si>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</si>
  <si>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</si>
  <si>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</si>
  <si>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</si>
  <si>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</si>
  <si>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</si>
  <si>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</si>
  <si>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</si>
  <si>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</si>
  <si>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</si>
  <si>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</si>
  <si>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</si>
  <si>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</si>
  <si>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</si>
  <si>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</si>
  <si>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</si>
  <si>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</si>
  <si>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</si>
  <si>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</si>
  <si>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</si>
  <si>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</si>
  <si>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</si>
  <si>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</si>
  <si>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</si>
  <si>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</si>
  <si>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</si>
  <si>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</si>
  <si>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</si>
  <si>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</si>
  <si>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</si>
  <si>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</si>
  <si>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</si>
  <si>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</si>
  <si>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</si>
  <si>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</si>
  <si>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</si>
  <si>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</si>
  <si>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</si>
  <si>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</si>
  <si>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</si>
  <si>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</si>
  <si>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</si>
  <si>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</si>
  <si>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</si>
  <si>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</si>
  <si>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</si>
  <si>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</si>
  <si>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</si>
  <si>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</si>
  <si>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</si>
  <si>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</si>
  <si>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</si>
  <si>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</si>
  <si>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</si>
  <si>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</si>
  <si>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</si>
  <si>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</si>
  <si>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</si>
  <si>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</si>
  <si>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</si>
  <si>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</si>
  <si>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</si>
  <si>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</si>
  <si>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</si>
  <si>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</si>
  <si>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</si>
  <si>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</si>
  <si>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</si>
  <si>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</si>
  <si>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</si>
  <si>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</si>
  <si>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</si>
  <si>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</si>
  <si>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</si>
  <si>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</si>
  <si>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</si>
  <si>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</si>
  <si>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</si>
  <si>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</si>
  <si>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</si>
  <si>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</si>
  <si>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</si>
  <si>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</si>
  <si>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</si>
  <si>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</si>
  <si>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</si>
  <si>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</si>
  <si>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</si>
  <si>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</si>
  <si>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</si>
  <si>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</si>
  <si>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</si>
  <si>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</si>
  <si>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</si>
  <si>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</si>
  <si>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</si>
  <si>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</si>
  <si>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</si>
  <si>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</si>
  <si>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</si>
  <si>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</si>
  <si>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</si>
  <si>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</si>
  <si>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</si>
  <si>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</si>
  <si>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</si>
  <si>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</si>
  <si>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</si>
  <si>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</si>
  <si>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</si>
  <si>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</si>
  <si>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</si>
  <si>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</si>
  <si>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</si>
  <si>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</si>
  <si>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</si>
  <si>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</si>
  <si>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</si>
  <si>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</si>
  <si>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</si>
  <si>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</si>
  <si>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</si>
  <si>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</si>
  <si>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</si>
  <si>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</si>
  <si>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</si>
  <si>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</si>
  <si>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</si>
  <si>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</si>
  <si>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</si>
  <si>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</si>
  <si>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</si>
  <si>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</si>
  <si>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</si>
  <si>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</si>
  <si>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</si>
  <si>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</si>
  <si>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</si>
  <si>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</si>
  <si>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</si>
  <si>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</si>
  <si>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</si>
  <si>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</si>
  <si>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</si>
  <si>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</si>
  <si>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</si>
  <si>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</si>
  <si>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</si>
  <si>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</si>
  <si>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</si>
  <si>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</si>
  <si>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</si>
  <si>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</si>
  <si>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</si>
  <si>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</si>
  <si>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</si>
  <si>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</si>
  <si>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</si>
  <si>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</si>
  <si>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</si>
  <si>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</si>
  <si>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</si>
  <si>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</si>
  <si>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</si>
  <si>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</si>
  <si>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</si>
  <si>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</si>
  <si>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</si>
  <si>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</si>
  <si>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</si>
  <si>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</si>
  <si>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</si>
  <si>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</si>
  <si>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</si>
  <si>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</si>
  <si>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</si>
  <si>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</si>
  <si>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</si>
  <si>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</si>
  <si>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</si>
  <si>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</si>
  <si>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</si>
  <si>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</si>
  <si>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</si>
  <si>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</si>
  <si>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</si>
  <si>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</si>
  <si>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</si>
  <si>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</si>
  <si>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</si>
  <si>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</si>
  <si>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</si>
  <si>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</si>
  <si>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</si>
  <si>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</si>
  <si>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</si>
  <si>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</si>
  <si>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</si>
  <si>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</si>
  <si>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</si>
  <si>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</si>
  <si>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</si>
  <si>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</si>
  <si>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</si>
  <si>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</si>
  <si>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</si>
  <si>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</si>
  <si>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</si>
  <si>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</si>
  <si>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</si>
  <si>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</si>
  <si>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</si>
  <si>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</si>
  <si>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</si>
  <si>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</si>
  <si>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</si>
  <si>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</si>
  <si>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</si>
  <si>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</si>
  <si>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</si>
  <si>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</si>
  <si>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</si>
  <si>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</si>
  <si>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</si>
  <si>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</si>
  <si>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</si>
  <si>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</si>
  <si>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</si>
  <si>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</si>
  <si>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</si>
  <si>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</si>
  <si>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</si>
  <si>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</si>
  <si>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</si>
  <si>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</si>
  <si>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</si>
  <si>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</si>
  <si>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</si>
  <si>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</si>
  <si>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</si>
  <si>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</si>
  <si>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</si>
  <si>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</si>
  <si>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</si>
  <si>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</si>
  <si>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</si>
  <si>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</si>
  <si>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</si>
  <si>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</si>
  <si>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</si>
  <si>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</si>
  <si>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</si>
  <si>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</si>
  <si>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</si>
  <si>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</si>
  <si>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</si>
  <si>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</si>
  <si>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</si>
  <si>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</si>
  <si>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</si>
  <si>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</si>
  <si>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</si>
  <si>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</si>
  <si>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</si>
  <si>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</si>
  <si>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</si>
  <si>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</si>
  <si>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</si>
  <si>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</si>
  <si>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</si>
  <si>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</si>
  <si>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</si>
  <si>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</si>
  <si>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</si>
  <si>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</si>
  <si>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</si>
  <si>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</si>
  <si>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</si>
  <si>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</si>
  <si>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</si>
  <si>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</si>
  <si>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</si>
  <si>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</si>
  <si>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</si>
  <si>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</si>
  <si>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</si>
  <si>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</si>
  <si>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</si>
  <si>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</si>
  <si>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</si>
  <si>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</si>
  <si>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</si>
  <si>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</si>
  <si>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</si>
  <si>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</si>
  <si>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</si>
  <si>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</si>
  <si>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</si>
  <si>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</si>
  <si>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</si>
  <si>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</si>
  <si>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</si>
  <si>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</si>
  <si>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</si>
  <si>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</si>
  <si>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</si>
  <si>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</si>
  <si>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</si>
  <si>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</si>
  <si>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</si>
  <si>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</si>
  <si>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</si>
  <si>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</si>
  <si>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</si>
  <si>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</si>
  <si>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</si>
  <si>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</si>
  <si>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</si>
  <si>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</si>
  <si>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</si>
  <si>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</si>
  <si>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</si>
  <si>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</si>
  <si>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</si>
  <si>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</si>
  <si>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</si>
  <si>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</si>
  <si>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</si>
  <si>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</si>
  <si>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</si>
  <si>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</si>
  <si>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</si>
  <si>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</si>
  <si>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</si>
  <si>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</si>
  <si>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</si>
  <si>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</si>
  <si>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</si>
  <si>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</si>
  <si>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</si>
  <si>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</si>
  <si>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</si>
  <si>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</si>
  <si>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</si>
  <si>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</si>
  <si>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</si>
  <si>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</si>
  <si>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</si>
  <si>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</si>
  <si>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</si>
  <si>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</si>
  <si>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</si>
  <si>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</si>
  <si>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</si>
  <si>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</si>
  <si>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</si>
  <si>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</si>
  <si>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</si>
  <si>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</si>
  <si>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</si>
  <si>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</si>
  <si>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</si>
  <si>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</si>
  <si>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</si>
  <si>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</si>
  <si>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</si>
  <si>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</si>
  <si>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</si>
  <si>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</si>
  <si>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</si>
  <si>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</si>
  <si>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</si>
  <si>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</si>
  <si>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</si>
  <si>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</si>
  <si>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</si>
  <si>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</si>
  <si>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</si>
  <si>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</si>
  <si>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</si>
  <si>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</si>
  <si>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</si>
  <si>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</si>
  <si>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</si>
  <si>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</si>
  <si>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</si>
  <si>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</si>
  <si>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</si>
  <si>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</si>
  <si>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</si>
  <si>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</si>
  <si>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</si>
  <si>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</si>
  <si>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</si>
  <si>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</si>
  <si>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</si>
  <si>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</si>
  <si>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</si>
  <si>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</si>
  <si>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</si>
  <si>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</si>
  <si>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</si>
  <si>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</si>
  <si>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</si>
  <si>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</si>
  <si>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</si>
  <si>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</si>
  <si>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</si>
  <si>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</si>
  <si>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</si>
  <si>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</si>
  <si>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</si>
  <si>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</si>
  <si>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</si>
  <si>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</si>
  <si>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</si>
  <si>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</si>
  <si>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</si>
  <si>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</si>
  <si>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</si>
  <si>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</si>
  <si>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</si>
  <si>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</si>
  <si>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</si>
  <si>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</si>
  <si>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</si>
  <si>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</si>
  <si>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</si>
  <si>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</si>
  <si>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</si>
  <si>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</si>
  <si>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</si>
  <si>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</si>
  <si>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</si>
  <si>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</si>
  <si>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</si>
  <si>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</si>
  <si>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</si>
  <si>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</si>
  <si>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</si>
  <si>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</si>
  <si>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</si>
  <si>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</si>
  <si>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</si>
  <si>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</si>
  <si>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</si>
  <si>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</si>
  <si>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</si>
  <si>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</si>
  <si>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</si>
  <si>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</si>
  <si>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</si>
  <si>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</si>
  <si>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</si>
  <si>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</si>
  <si>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</si>
  <si>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</si>
  <si>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</si>
  <si>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</si>
  <si>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</si>
  <si>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</si>
  <si>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</si>
  <si>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</si>
  <si>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</si>
  <si>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</si>
  <si>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</si>
  <si>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</si>
  <si>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</si>
  <si>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</si>
  <si>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</si>
  <si>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</si>
  <si>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</si>
  <si>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</si>
  <si>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</si>
  <si>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</si>
  <si>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</si>
  <si>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</si>
  <si>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</si>
  <si>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</si>
  <si>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</si>
  <si>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</si>
  <si>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</si>
  <si>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</si>
  <si>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</si>
  <si>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</si>
  <si>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</si>
  <si>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</si>
  <si>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</si>
  <si>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</si>
  <si>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</si>
  <si>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</si>
  <si>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</si>
  <si>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</si>
  <si>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</si>
  <si>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</si>
  <si>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</si>
  <si>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</si>
  <si>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</si>
  <si>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</si>
  <si>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</si>
  <si>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</si>
  <si>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</si>
  <si>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</si>
  <si>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</si>
  <si>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</si>
  <si>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</si>
  <si>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</si>
  <si>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</si>
  <si>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</si>
  <si>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</si>
  <si>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</si>
  <si>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</si>
  <si>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</si>
  <si>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</si>
  <si>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</si>
  <si>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</si>
  <si>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</si>
  <si>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</si>
  <si>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</si>
  <si>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</si>
  <si>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</si>
  <si>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</si>
  <si>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</si>
  <si>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</si>
  <si>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</si>
  <si>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</si>
  <si>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</si>
  <si>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</si>
  <si>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</si>
  <si>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</si>
  <si>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</si>
  <si>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</si>
  <si>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</si>
  <si>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</si>
  <si>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</si>
  <si>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</si>
  <si>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</si>
  <si>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</si>
  <si>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</si>
  <si>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</si>
  <si>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</si>
  <si>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</si>
  <si>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</si>
  <si>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</si>
  <si>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</si>
  <si>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</si>
  <si>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</si>
  <si>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</si>
  <si>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</si>
  <si>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</si>
  <si>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</si>
  <si>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</si>
  <si>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</si>
  <si>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</si>
  <si>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</si>
  <si>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</si>
  <si>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</si>
  <si>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</si>
  <si>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</si>
  <si>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</si>
  <si>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</si>
  <si>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</si>
  <si>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</si>
  <si>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</si>
  <si>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</si>
  <si>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</si>
  <si>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</si>
  <si>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</si>
  <si>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</si>
  <si>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</si>
  <si>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</si>
  <si>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</si>
  <si>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</si>
  <si>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</si>
  <si>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</si>
  <si>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</si>
  <si>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</si>
  <si>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</si>
  <si>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</si>
  <si>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</si>
  <si>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</si>
  <si>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</si>
  <si>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</si>
  <si>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</si>
  <si>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</si>
  <si>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</si>
  <si>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</si>
  <si>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</si>
  <si>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</si>
  <si>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</si>
  <si>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</si>
  <si>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</si>
  <si>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</si>
  <si>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</si>
  <si>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</si>
  <si>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</si>
  <si>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</si>
  <si>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</si>
  <si>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</si>
  <si>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</si>
  <si>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</si>
  <si>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</si>
  <si>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</si>
  <si>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</si>
  <si>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</si>
  <si>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</si>
  <si>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</si>
  <si>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</si>
  <si>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</si>
  <si>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</si>
  <si>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</si>
  <si>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</si>
  <si>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</si>
  <si>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</si>
  <si>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</si>
  <si>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</si>
  <si>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</si>
  <si>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</si>
  <si>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</si>
  <si>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</si>
  <si>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</si>
  <si>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</si>
  <si>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</si>
  <si>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</si>
  <si>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</si>
  <si>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</si>
  <si>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</si>
  <si>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</si>
  <si>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</si>
  <si>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</si>
  <si>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</si>
  <si>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</si>
  <si>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</si>
  <si>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</si>
  <si>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</si>
  <si>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</si>
  <si>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</si>
  <si>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</si>
  <si>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</si>
  <si>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</si>
  <si>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</si>
  <si>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</si>
  <si>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</si>
  <si>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</si>
  <si>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</si>
  <si>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</si>
  <si>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</si>
  <si>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</si>
  <si>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</si>
  <si>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</si>
  <si>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</si>
  <si>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</si>
  <si>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</si>
  <si>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</si>
  <si>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</si>
  <si>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</si>
  <si>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</si>
  <si>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</si>
  <si>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</si>
  <si>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</si>
  <si>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</si>
  <si>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</si>
  <si>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</si>
  <si>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</si>
  <si>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</si>
  <si>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</si>
  <si>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</si>
  <si>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</si>
  <si>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</si>
  <si>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</si>
  <si>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</si>
  <si>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</si>
  <si>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</si>
  <si>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</si>
  <si>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</si>
  <si>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</si>
  <si>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</si>
  <si>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</si>
  <si>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</si>
  <si>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</si>
  <si>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</si>
  <si>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</si>
  <si>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</si>
  <si>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</si>
  <si>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</si>
  <si>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</si>
  <si>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</si>
  <si>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</si>
  <si>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</si>
  <si>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</si>
  <si>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</si>
  <si>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</si>
  <si>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</si>
  <si>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</si>
  <si>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</si>
  <si>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</si>
  <si>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</si>
  <si>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</si>
  <si>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</si>
  <si>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</si>
  <si>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</si>
  <si>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</si>
  <si>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</si>
  <si>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</si>
  <si>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</si>
  <si>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</si>
  <si>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</si>
  <si>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</si>
  <si>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</si>
  <si>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</si>
  <si>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</si>
  <si>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</si>
  <si>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</si>
  <si>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</si>
  <si>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</si>
  <si>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</si>
  <si>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</si>
  <si>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</si>
  <si>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</si>
  <si>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</si>
  <si>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</si>
  <si>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</si>
  <si>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</si>
  <si>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</si>
  <si>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</si>
  <si>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</si>
  <si>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</si>
  <si>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</si>
  <si>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</si>
  <si>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</si>
  <si>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</si>
  <si>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</si>
  <si>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</si>
  <si>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</si>
  <si>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</si>
  <si>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</si>
  <si>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</si>
  <si>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</si>
  <si>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</si>
  <si>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</si>
  <si>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</si>
  <si>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</si>
  <si>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</si>
  <si>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</si>
  <si>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</si>
  <si>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</si>
  <si>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</si>
  <si>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</si>
  <si>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</si>
  <si>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</si>
  <si>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</si>
  <si>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</si>
  <si>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</si>
  <si>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</si>
  <si>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</si>
  <si>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</si>
  <si>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</si>
  <si>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</si>
  <si>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</si>
  <si>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</si>
  <si>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</si>
  <si>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</si>
  <si>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</si>
  <si>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</si>
  <si>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</si>
  <si>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</si>
  <si>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</si>
  <si>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</si>
  <si>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</si>
  <si>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</si>
  <si>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</si>
  <si>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</si>
  <si>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</si>
  <si>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</si>
  <si>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</si>
  <si>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</si>
  <si>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</si>
  <si>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</si>
  <si>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</si>
  <si>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</si>
  <si>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</si>
  <si>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</si>
  <si>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</si>
  <si>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</si>
  <si>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</si>
  <si>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</si>
  <si>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</si>
  <si>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</si>
  <si>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</si>
  <si>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</si>
  <si>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</si>
  <si>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</si>
  <si>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</si>
  <si>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</si>
  <si>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</si>
  <si>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</si>
  <si>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</si>
  <si>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</si>
  <si>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</si>
  <si>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</si>
  <si>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</si>
  <si>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</si>
  <si>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</si>
  <si>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</si>
  <si>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</si>
  <si>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</si>
  <si>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</si>
  <si>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</si>
  <si>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</si>
  <si>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</si>
  <si>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</si>
  <si>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</si>
  <si>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</si>
  <si>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</si>
  <si>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</si>
  <si>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</si>
  <si>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</si>
  <si>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</si>
  <si>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</si>
  <si>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</si>
  <si>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</si>
  <si>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</si>
  <si>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</si>
  <si>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</si>
  <si>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</si>
  <si>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</si>
  <si>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</si>
  <si>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</si>
  <si>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</si>
  <si>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</si>
  <si>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</si>
  <si>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</si>
  <si>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</si>
  <si>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</si>
  <si>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</si>
  <si>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</si>
  <si>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</si>
  <si>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</si>
  <si>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</si>
  <si>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</si>
  <si>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</si>
  <si>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</si>
  <si>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</si>
  <si>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</si>
  <si>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</si>
  <si>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</si>
  <si>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</si>
  <si>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</si>
  <si>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</si>
  <si>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</si>
  <si>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</si>
  <si>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</si>
  <si>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</si>
  <si>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</si>
  <si>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</si>
  <si>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</si>
  <si>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</si>
  <si>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</si>
  <si>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</si>
  <si>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</si>
  <si>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</si>
  <si>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</si>
  <si>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</si>
  <si>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</si>
  <si>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</si>
  <si>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</si>
  <si>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</si>
  <si>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</si>
  <si>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</si>
  <si>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</si>
  <si>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</si>
  <si>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</si>
  <si>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</si>
  <si>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</si>
  <si>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</si>
  <si>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</si>
  <si>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</si>
  <si>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</si>
  <si>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</si>
  <si>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</si>
  <si>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</si>
  <si>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</si>
  <si>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</si>
  <si>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</si>
  <si>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</si>
  <si>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</si>
  <si>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</si>
  <si>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</si>
  <si>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</si>
  <si>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</si>
  <si>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</si>
  <si>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</si>
  <si>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</si>
  <si>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</si>
  <si>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</si>
  <si>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</si>
  <si>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</si>
  <si>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</si>
  <si>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</si>
  <si>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</si>
  <si>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</si>
  <si>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</si>
  <si>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</si>
  <si>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</si>
  <si>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</si>
  <si>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</si>
  <si>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</si>
  <si>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</si>
  <si>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</si>
  <si>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</si>
  <si>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</si>
  <si>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</si>
  <si>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</si>
  <si>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</si>
  <si>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</si>
  <si>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</si>
  <si>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</si>
  <si>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</si>
  <si>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</si>
  <si>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</si>
  <si>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</si>
  <si>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</si>
  <si>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</si>
  <si>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</si>
  <si>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</si>
  <si>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</si>
  <si>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</si>
  <si>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</si>
  <si>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</si>
  <si>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</si>
  <si>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</si>
  <si>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</si>
  <si>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</si>
  <si>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</si>
  <si>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</si>
  <si>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</si>
  <si>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</si>
  <si>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</si>
  <si>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</si>
  <si>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</si>
  <si>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</si>
  <si>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</si>
  <si>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</si>
  <si>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</si>
  <si>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</si>
  <si>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</si>
  <si>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</si>
  <si>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</si>
  <si>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</si>
  <si>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</si>
  <si>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</si>
  <si>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</si>
  <si>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</si>
  <si>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</si>
  <si>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</si>
  <si>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</si>
  <si>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</si>
  <si>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</si>
  <si>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</si>
  <si>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</si>
  <si>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</si>
  <si>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</si>
  <si>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</si>
  <si>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</si>
  <si>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</si>
  <si>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</si>
  <si>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</si>
  <si>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</si>
  <si>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</si>
  <si>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</si>
  <si>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</si>
  <si>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</si>
  <si>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</si>
  <si>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</si>
  <si>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</si>
  <si>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</si>
  <si>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</si>
  <si>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</si>
  <si>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</si>
  <si>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</si>
  <si>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</si>
  <si>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</si>
  <si>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</si>
  <si>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</si>
  <si>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</si>
  <si>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</si>
  <si>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</si>
  <si>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</si>
  <si>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</si>
  <si>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</si>
  <si>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</si>
  <si>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</si>
  <si>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</si>
  <si>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</si>
  <si>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</si>
  <si>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</si>
  <si>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</si>
  <si>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</si>
  <si>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</si>
  <si>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</si>
  <si>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</si>
  <si>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</si>
  <si>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</si>
  <si>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</si>
  <si>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</si>
  <si>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</si>
  <si>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</si>
  <si>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</si>
  <si>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</si>
  <si>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</si>
  <si>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</si>
  <si>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</si>
  <si>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</si>
  <si>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</si>
  <si>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</si>
  <si>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</si>
  <si>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</si>
  <si>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</si>
  <si>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</si>
  <si>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</si>
  <si>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</si>
  <si>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</si>
  <si>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</si>
  <si>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</si>
  <si>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</si>
  <si>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</si>
  <si>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</si>
  <si>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</si>
  <si>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</si>
  <si>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</si>
  <si>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</si>
  <si>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</si>
  <si>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</si>
  <si>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</si>
  <si>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</si>
  <si>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</si>
  <si>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</si>
  <si>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</si>
  <si>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</si>
  <si>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</si>
  <si>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</si>
  <si>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</si>
  <si>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</si>
  <si>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</si>
  <si>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</si>
  <si>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</si>
  <si>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</si>
  <si>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</si>
  <si>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</si>
  <si>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</si>
  <si>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</si>
  <si>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</si>
  <si>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</si>
  <si>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</si>
  <si>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</si>
  <si>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</si>
  <si>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</si>
  <si>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</si>
  <si>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</si>
  <si>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</si>
  <si>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</si>
  <si>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</si>
  <si>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</si>
  <si>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</si>
  <si>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</si>
  <si>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</si>
  <si>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</si>
  <si>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</si>
  <si>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</si>
  <si>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</si>
  <si>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</si>
  <si>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</si>
  <si>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</si>
  <si>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</si>
  <si>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</si>
  <si>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</si>
  <si>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</si>
  <si>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</si>
  <si>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</si>
  <si>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</si>
  <si>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</si>
  <si>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</si>
  <si>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</si>
  <si>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</si>
  <si>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</si>
  <si>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</si>
  <si>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</si>
  <si>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</si>
  <si>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</si>
  <si>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</si>
  <si>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</si>
  <si>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</si>
  <si>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</si>
  <si>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</si>
  <si>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</si>
  <si>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</si>
  <si>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</si>
  <si>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</si>
  <si>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</si>
  <si>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</si>
  <si>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</si>
  <si>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</si>
  <si>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</si>
  <si>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</si>
  <si>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</si>
  <si>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</si>
  <si>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</si>
  <si>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</si>
  <si>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</si>
  <si>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</si>
  <si>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</si>
  <si>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</si>
  <si>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</si>
  <si>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</si>
  <si>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</si>
  <si>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</si>
  <si>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</si>
  <si>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</si>
  <si>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</si>
  <si>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</si>
  <si>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</si>
  <si>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</si>
  <si>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</si>
  <si>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</si>
  <si>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</si>
  <si>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</si>
  <si>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</si>
  <si>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</si>
  <si>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</si>
  <si>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</si>
  <si>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</si>
  <si>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</si>
  <si>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</si>
  <si>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</si>
  <si>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</si>
  <si>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</si>
  <si>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</si>
  <si>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</si>
  <si>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</si>
  <si>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</si>
  <si>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</si>
  <si>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</si>
  <si>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</si>
  <si>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</si>
  <si>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</si>
  <si>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</si>
  <si>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</si>
  <si>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</si>
  <si>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</si>
  <si>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</si>
  <si>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</si>
  <si>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</si>
  <si>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</si>
  <si>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</si>
  <si>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</si>
  <si>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</si>
  <si>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</si>
  <si>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</si>
  <si>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</si>
  <si>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</si>
  <si>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</si>
  <si>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</si>
  <si>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</si>
  <si>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</si>
  <si>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</si>
  <si>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</si>
  <si>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</si>
  <si>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</si>
  <si>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</si>
  <si>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</si>
  <si>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</si>
  <si>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</si>
  <si>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</si>
  <si>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</si>
  <si>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</si>
  <si>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</si>
  <si>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</si>
  <si>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</si>
  <si>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</si>
  <si>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</si>
  <si>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</si>
  <si>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</si>
  <si>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</si>
  <si>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</si>
  <si>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</si>
  <si>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</si>
  <si>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</si>
  <si>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</si>
  <si>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</si>
  <si>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</si>
  <si>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</si>
  <si>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</si>
  <si>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</si>
  <si>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</si>
  <si>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</si>
  <si>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</si>
  <si>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</si>
  <si>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</si>
  <si>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</si>
  <si>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</si>
  <si>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</si>
  <si>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</si>
  <si>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</si>
  <si>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</si>
  <si>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</si>
  <si>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</si>
  <si>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</si>
  <si>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</si>
  <si>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</si>
  <si>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</si>
  <si>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</si>
  <si>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</si>
  <si>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</si>
  <si>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</si>
  <si>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</si>
  <si>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</si>
  <si>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</si>
  <si>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</si>
  <si>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</si>
  <si>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</si>
  <si>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</si>
  <si>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</si>
  <si>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</si>
  <si>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</si>
  <si>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</si>
  <si>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</si>
  <si>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</si>
  <si>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</si>
  <si>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</si>
  <si>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</si>
  <si>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</si>
  <si>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</si>
  <si>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</si>
  <si>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</si>
  <si>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</si>
  <si>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</si>
  <si>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</si>
  <si>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</si>
  <si>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</si>
  <si>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</si>
  <si>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</si>
  <si>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</si>
  <si>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</si>
  <si>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</si>
  <si>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</si>
  <si>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</si>
  <si>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</si>
  <si>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</si>
  <si>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</si>
  <si>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</si>
  <si>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</si>
  <si>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</si>
  <si>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</si>
  <si>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</si>
  <si>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</si>
  <si>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</si>
  <si>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</si>
  <si>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</si>
  <si>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</si>
  <si>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</si>
  <si>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</si>
  <si>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</si>
  <si>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</si>
  <si>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</si>
  <si>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</si>
  <si>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</si>
  <si>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</si>
  <si>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</si>
  <si>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</si>
  <si>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</si>
  <si>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</si>
  <si>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</si>
  <si>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</si>
  <si>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</si>
  <si>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</si>
  <si>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</si>
  <si>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</si>
  <si>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</si>
  <si>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</si>
  <si>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</si>
  <si>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</si>
  <si>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</si>
  <si>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</si>
  <si>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</si>
  <si>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</si>
  <si>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</si>
  <si>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</si>
  <si>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</si>
  <si>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</si>
  <si>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</si>
  <si>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</si>
  <si>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</si>
  <si>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</si>
  <si>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</si>
  <si>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</si>
  <si>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</si>
  <si>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</si>
  <si>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</si>
  <si>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</si>
  <si>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</si>
  <si>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</si>
  <si>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</si>
  <si>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</si>
  <si>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</si>
  <si>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</si>
  <si>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</si>
  <si>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</si>
  <si>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</si>
  <si>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</si>
  <si>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</si>
  <si>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</si>
  <si>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</si>
  <si>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</si>
  <si>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</si>
  <si>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</si>
  <si>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</si>
  <si>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</si>
  <si>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</si>
  <si>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</si>
  <si>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</si>
  <si>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</si>
  <si>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</si>
  <si>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</si>
  <si>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</si>
  <si>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</si>
  <si>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</si>
  <si>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</si>
  <si>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</si>
  <si>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</si>
  <si>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</si>
  <si>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</si>
  <si>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</si>
  <si>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</si>
  <si>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</si>
  <si>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</si>
  <si>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</si>
  <si>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</si>
  <si>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</si>
  <si>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</si>
  <si>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</si>
  <si>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</si>
  <si>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</si>
  <si>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</si>
  <si>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</si>
  <si>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</si>
  <si>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</si>
  <si>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</si>
  <si>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</si>
  <si>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</si>
  <si>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</si>
  <si>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</si>
  <si>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</si>
  <si>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</si>
  <si>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</si>
  <si>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</si>
  <si>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</si>
  <si>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</si>
  <si>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</si>
  <si>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</si>
  <si>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</si>
  <si>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</si>
  <si>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</si>
  <si>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</si>
  <si>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</si>
  <si>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</si>
  <si>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</si>
  <si>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</si>
  <si>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</si>
  <si>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</si>
  <si>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</si>
  <si>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</si>
  <si>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</si>
  <si>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</si>
  <si>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</si>
  <si>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</si>
  <si>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</si>
  <si>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</si>
  <si>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</si>
  <si>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</si>
  <si>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</si>
  <si>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</si>
  <si>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</si>
  <si>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</si>
  <si>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</si>
  <si>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</si>
  <si>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</si>
  <si>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</si>
  <si>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</si>
  <si>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</si>
  <si>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</si>
  <si>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</si>
  <si>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</si>
  <si>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</si>
  <si>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</si>
  <si>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</si>
  <si>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</si>
  <si>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</si>
  <si>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</si>
  <si>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</si>
  <si>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</si>
  <si>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</si>
  <si>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</si>
  <si>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</si>
  <si>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</si>
  <si>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</si>
  <si>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</si>
  <si>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</si>
  <si>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</si>
  <si>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</si>
  <si>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</si>
  <si>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</si>
  <si>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</si>
  <si>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</si>
  <si>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</si>
  <si>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</si>
  <si>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</si>
  <si>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</si>
  <si>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</si>
  <si>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</si>
  <si>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</si>
  <si>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</si>
  <si>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</si>
  <si>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</si>
  <si>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</si>
  <si>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</si>
  <si>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</si>
  <si>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</si>
  <si>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</si>
  <si>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</si>
  <si>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</si>
  <si>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</si>
  <si>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</si>
  <si>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</si>
  <si>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</si>
  <si>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</si>
  <si>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</si>
  <si>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</si>
  <si>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</si>
  <si>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</si>
  <si>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</si>
  <si>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</si>
  <si>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</si>
  <si>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</si>
  <si>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</si>
  <si>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</si>
  <si>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</si>
  <si>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</si>
  <si>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</si>
  <si>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</si>
  <si>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</si>
  <si>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</si>
  <si>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</si>
  <si>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</si>
  <si>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</si>
  <si>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</si>
  <si>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</si>
  <si>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</si>
  <si>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</si>
  <si>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</si>
  <si>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</si>
  <si>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</si>
  <si>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</si>
  <si>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</si>
  <si>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</si>
  <si>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</si>
  <si>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</si>
  <si>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</si>
  <si>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</si>
  <si>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</si>
  <si>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</si>
  <si>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</si>
  <si>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</si>
  <si>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</si>
  <si>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</si>
  <si>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</si>
  <si>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</si>
  <si>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</si>
  <si>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</si>
  <si>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</si>
  <si>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</si>
  <si>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</si>
  <si>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</si>
  <si>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</si>
  <si>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</si>
  <si>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</si>
  <si>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</si>
  <si>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</si>
  <si>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</si>
  <si>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</si>
  <si>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</si>
  <si>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</si>
  <si>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</si>
  <si>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</si>
  <si>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</si>
  <si>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</si>
  <si>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</si>
  <si>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</si>
  <si>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</si>
  <si>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</si>
  <si>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</si>
  <si>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</si>
  <si>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</si>
  <si>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</si>
  <si>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</si>
  <si>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</si>
  <si>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</si>
  <si>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</si>
  <si>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</si>
  <si>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</si>
  <si>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</si>
  <si>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</si>
  <si>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</si>
  <si>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</si>
  <si>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</si>
  <si>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</si>
  <si>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</si>
  <si>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</si>
  <si>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</si>
  <si>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</si>
  <si>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</si>
  <si>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</si>
  <si>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</si>
  <si>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</si>
  <si>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</si>
  <si>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</si>
  <si>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</si>
  <si>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</si>
  <si>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</si>
  <si>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</si>
  <si>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</si>
  <si>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</si>
  <si>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</si>
  <si>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</si>
  <si>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</si>
  <si>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</si>
  <si>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</si>
  <si>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</si>
  <si>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</si>
  <si>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</si>
  <si>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</si>
  <si>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</si>
  <si>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</si>
  <si>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</si>
  <si>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</si>
  <si>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</si>
  <si>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</si>
  <si>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</si>
  <si>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</si>
  <si>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</si>
  <si>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</si>
  <si>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</si>
  <si>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</si>
  <si>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</si>
  <si>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</si>
  <si>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</si>
  <si>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</si>
  <si>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</si>
  <si>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</si>
  <si>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</si>
  <si>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</si>
  <si>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</si>
  <si>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</si>
  <si>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</si>
  <si>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</si>
  <si>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</si>
  <si>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</si>
  <si>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</si>
  <si>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</si>
  <si>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</si>
  <si>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</si>
  <si>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</si>
  <si>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</si>
  <si>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</si>
  <si>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</si>
  <si>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</si>
  <si>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</si>
  <si>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</si>
  <si>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</si>
  <si>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</si>
  <si>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</si>
  <si>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</si>
  <si>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</si>
  <si>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</si>
  <si>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</si>
  <si>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</si>
  <si>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</si>
  <si>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</si>
  <si>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</si>
  <si>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</si>
  <si>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</si>
  <si>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</si>
  <si>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</si>
  <si>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</si>
  <si>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</si>
  <si>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</si>
  <si>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</si>
  <si>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</si>
  <si>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</si>
  <si>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</si>
  <si>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</si>
  <si>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</si>
  <si>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</si>
  <si>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</si>
  <si>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</si>
  <si>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</si>
  <si>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</si>
  <si>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</si>
  <si>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</si>
  <si>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</si>
  <si>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</si>
  <si>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</si>
  <si>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</si>
  <si>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</si>
  <si>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</si>
  <si>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</si>
  <si>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</si>
  <si>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</si>
  <si>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</si>
  <si>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</si>
  <si>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</si>
  <si>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</si>
  <si>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</si>
  <si>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</si>
  <si>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</si>
  <si>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</si>
  <si>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</si>
  <si>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</si>
  <si>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</si>
  <si>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</si>
  <si>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</si>
  <si>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</si>
  <si>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</si>
  <si>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</si>
  <si>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</si>
  <si>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</si>
  <si>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</si>
  <si>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</si>
  <si>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</si>
  <si>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</si>
  <si>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</si>
  <si>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</si>
  <si>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</si>
  <si>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</si>
  <si>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</si>
  <si>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</si>
  <si>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</si>
  <si>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</si>
  <si>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</si>
  <si>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</si>
  <si>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</si>
  <si>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</si>
  <si>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</si>
  <si>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</si>
  <si>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</si>
  <si>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</si>
  <si>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</si>
  <si>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</si>
  <si>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</si>
  <si>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</si>
  <si>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</si>
  <si>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</si>
  <si>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</si>
  <si>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</si>
  <si>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</si>
  <si>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</si>
  <si>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</si>
  <si>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</si>
  <si>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</si>
  <si>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</si>
  <si>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</si>
  <si>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</si>
  <si>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</si>
  <si>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</si>
  <si>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</si>
  <si>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</si>
  <si>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</si>
  <si>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</si>
  <si>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</si>
  <si>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</si>
  <si>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</si>
  <si>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</si>
  <si>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</si>
  <si>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</si>
  <si>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</si>
  <si>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</si>
  <si>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</si>
  <si>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</si>
  <si>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</si>
  <si>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</si>
  <si>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</si>
  <si>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</si>
  <si>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</si>
  <si>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</si>
  <si>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</si>
  <si>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</si>
  <si>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</si>
  <si>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</si>
  <si>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</si>
  <si>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</si>
  <si>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</si>
  <si>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</si>
  <si>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</si>
  <si>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</si>
  <si>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</si>
  <si>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</si>
  <si>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</si>
  <si>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</si>
  <si>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</si>
  <si>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</si>
  <si>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</si>
  <si>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</si>
  <si>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</si>
  <si>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</si>
  <si>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</si>
  <si>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</si>
  <si>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</si>
  <si>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</si>
  <si>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</si>
  <si>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</si>
  <si>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</si>
  <si>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</si>
  <si>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</si>
  <si>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</si>
  <si>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</si>
  <si>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</si>
  <si>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</si>
  <si>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</si>
  <si>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</si>
  <si>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</si>
  <si>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</si>
  <si>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</si>
  <si>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</si>
  <si>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</si>
  <si>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</si>
  <si>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</si>
  <si>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</si>
  <si>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</si>
  <si>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</si>
  <si>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</si>
  <si>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</si>
  <si>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</si>
  <si>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</si>
  <si>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</si>
  <si>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</si>
  <si>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</si>
  <si>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</si>
  <si>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</si>
  <si>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</si>
  <si>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</si>
  <si>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</si>
  <si>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</si>
  <si>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</si>
  <si>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</si>
  <si>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</si>
  <si>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</si>
  <si>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</si>
  <si>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</si>
  <si>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</si>
  <si>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</si>
  <si>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</si>
  <si>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</si>
  <si>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</si>
  <si>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</si>
  <si>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</si>
  <si>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</si>
  <si>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</si>
  <si>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</si>
  <si>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</si>
  <si>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</si>
  <si>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</si>
  <si>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</si>
  <si>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</si>
  <si>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</si>
  <si>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</si>
  <si>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</si>
  <si>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</si>
  <si>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</si>
  <si>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</si>
  <si>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</si>
  <si>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</si>
  <si>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</si>
  <si>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</si>
  <si>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</si>
  <si>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</si>
  <si>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</si>
  <si>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</si>
  <si>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</si>
  <si>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</si>
  <si>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</si>
  <si>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</si>
  <si>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</si>
  <si>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</si>
  <si>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</si>
  <si>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</si>
  <si>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</si>
  <si>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</si>
  <si>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</si>
  <si>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</si>
  <si>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</si>
  <si>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</si>
  <si>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</si>
  <si>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</si>
  <si>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</si>
  <si>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</si>
  <si>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</si>
  <si>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</si>
  <si>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</si>
  <si>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</si>
  <si>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</si>
  <si>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</si>
  <si>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</si>
  <si>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</si>
  <si>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</si>
  <si>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</si>
  <si>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</si>
  <si>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</si>
  <si>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</si>
  <si>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</si>
  <si>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</si>
  <si>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</si>
  <si>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</si>
  <si>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</si>
  <si>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</si>
  <si>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</si>
  <si>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</si>
  <si>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</si>
  <si>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</si>
  <si>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</si>
  <si>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</si>
  <si>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</si>
  <si>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</si>
  <si>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</si>
  <si>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</si>
  <si>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</si>
  <si>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</si>
  <si>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</si>
  <si>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</si>
  <si>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</si>
  <si>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</si>
  <si>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</si>
  <si>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</si>
  <si>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</si>
  <si>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</si>
  <si>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</si>
  <si>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</si>
  <si>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</si>
  <si>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</si>
  <si>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</si>
  <si>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</si>
  <si>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</si>
  <si>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</si>
  <si>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</si>
  <si>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</si>
  <si>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</si>
  <si>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</si>
  <si>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</si>
  <si>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</si>
  <si>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</si>
  <si>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</si>
  <si>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</si>
  <si>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</si>
  <si>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</si>
  <si>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</si>
  <si>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</si>
  <si>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</si>
  <si>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</si>
  <si>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</si>
  <si>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</si>
  <si>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</si>
  <si>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</si>
  <si>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</si>
  <si>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</si>
  <si>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</si>
  <si>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</si>
  <si>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</si>
  <si>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</si>
  <si>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</si>
  <si>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</si>
  <si>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</si>
  <si>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</si>
  <si>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</si>
  <si>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</si>
  <si>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</si>
  <si>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</si>
  <si>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</si>
  <si>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</si>
  <si>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</si>
  <si>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</si>
  <si>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</si>
  <si>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</si>
  <si>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</si>
  <si>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</si>
  <si>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</si>
  <si>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</si>
  <si>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</si>
  <si>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</si>
  <si>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</si>
  <si>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</si>
  <si>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</si>
  <si>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</si>
  <si>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</si>
  <si>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</si>
  <si>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</si>
  <si>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</si>
  <si>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</si>
  <si>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</si>
  <si>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</si>
  <si>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</si>
  <si>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</si>
  <si>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</si>
  <si>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</si>
  <si>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</si>
  <si>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</si>
  <si>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</si>
  <si>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</si>
  <si>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</si>
  <si>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</si>
  <si>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</si>
  <si>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</si>
  <si>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</si>
  <si>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</si>
  <si>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</si>
  <si>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</si>
  <si>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</si>
  <si>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</si>
  <si>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</si>
  <si>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</si>
  <si>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</si>
  <si>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</si>
  <si>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</si>
  <si>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</si>
  <si>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</si>
  <si>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</si>
  <si>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</si>
  <si>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</si>
  <si>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</si>
  <si>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</si>
  <si>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</si>
  <si>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</si>
  <si>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</si>
  <si>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</si>
  <si>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</si>
  <si>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</si>
  <si>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</si>
  <si>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</si>
  <si>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</si>
  <si>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</si>
  <si>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</si>
  <si>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</si>
  <si>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</si>
  <si>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</si>
  <si>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</si>
  <si>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</si>
  <si>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</si>
  <si>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</si>
  <si>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</si>
  <si>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</si>
  <si>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</si>
  <si>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</si>
  <si>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</si>
  <si>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</si>
  <si>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</si>
  <si>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</si>
  <si>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</si>
  <si>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</si>
  <si>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</si>
  <si>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</si>
  <si>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</si>
  <si>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</si>
  <si>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</si>
  <si>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</si>
  <si>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</si>
  <si>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</si>
  <si>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</si>
  <si>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</si>
  <si>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</si>
  <si>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</si>
  <si>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</si>
  <si>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</si>
  <si>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</si>
  <si>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</si>
  <si>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</si>
  <si>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</si>
  <si>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</si>
  <si>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</si>
  <si>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</si>
  <si>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</si>
  <si>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</si>
  <si>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</si>
  <si>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</si>
  <si>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</si>
  <si>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</si>
  <si>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</si>
  <si>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</si>
  <si>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</si>
  <si>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</si>
  <si>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</si>
  <si>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</si>
  <si>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</si>
  <si>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</si>
  <si>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</si>
  <si>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</si>
  <si>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</si>
  <si>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</si>
  <si>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</si>
  <si>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</si>
  <si>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</si>
  <si>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</si>
  <si>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</si>
  <si>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</si>
  <si>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</si>
  <si>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</si>
  <si>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</si>
  <si>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</si>
  <si>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</si>
  <si>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</si>
  <si>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</si>
  <si>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</si>
  <si>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</si>
  <si>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</si>
  <si>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</si>
  <si>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</si>
  <si>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</si>
  <si>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</si>
  <si>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</si>
  <si>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</si>
  <si>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</si>
  <si>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</si>
  <si>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</si>
  <si>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</si>
  <si>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</si>
  <si>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</si>
  <si>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</si>
  <si>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</si>
  <si>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</si>
  <si>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</si>
  <si>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</si>
  <si>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</si>
  <si>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</si>
  <si>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</si>
  <si>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</si>
  <si>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</si>
  <si>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</si>
  <si>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</si>
  <si>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</si>
  <si>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</si>
  <si>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</si>
  <si>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</si>
  <si>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</si>
  <si>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</si>
  <si>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</si>
  <si>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</si>
  <si>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</si>
  <si>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</si>
  <si>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</si>
  <si>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</si>
  <si>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</si>
  <si>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</si>
  <si>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</si>
  <si>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</si>
  <si>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</si>
  <si>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</si>
  <si>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</si>
  <si>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</si>
  <si>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</si>
  <si>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</si>
  <si>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</si>
  <si>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</si>
  <si>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</si>
  <si>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</si>
  <si>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</si>
  <si>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</si>
  <si>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</si>
  <si>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</si>
  <si>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</si>
  <si>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</si>
  <si>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</si>
  <si>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</si>
  <si>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</si>
  <si>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</si>
  <si>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</si>
  <si>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</si>
  <si>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</si>
  <si>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</si>
  <si>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</si>
  <si>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</si>
  <si>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</si>
  <si>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</si>
  <si>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</si>
  <si>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</si>
  <si>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</si>
  <si>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</si>
  <si>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</si>
  <si>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</si>
  <si>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</si>
  <si>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</si>
  <si>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</si>
  <si>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</si>
  <si>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</si>
  <si>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</si>
  <si>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</si>
  <si>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</si>
  <si>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</si>
  <si>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</si>
  <si>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</si>
  <si>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</si>
  <si>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</si>
  <si>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</si>
  <si>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</si>
  <si>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</si>
  <si>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</si>
  <si>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</si>
  <si>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</si>
  <si>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</si>
  <si>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</si>
  <si>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</si>
  <si>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</si>
  <si>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</si>
  <si>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</si>
  <si>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</si>
  <si>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</si>
  <si>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</si>
  <si>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</si>
  <si>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</si>
  <si>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</si>
  <si>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</si>
  <si>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</si>
  <si>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</si>
  <si>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</si>
  <si>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</si>
  <si>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</si>
  <si>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</si>
  <si>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</si>
  <si>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</si>
  <si>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</si>
  <si>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</si>
  <si>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</si>
  <si>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</si>
  <si>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</si>
  <si>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</si>
  <si>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</si>
  <si>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</si>
  <si>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</si>
  <si>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</si>
  <si>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</si>
  <si>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</si>
  <si>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</si>
  <si>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</si>
  <si>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</si>
  <si>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</si>
  <si>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</si>
  <si>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</si>
  <si>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</si>
  <si>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</si>
  <si>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</si>
  <si>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</si>
  <si>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</si>
  <si>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</si>
  <si>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</si>
  <si>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</si>
  <si>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</si>
  <si>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</si>
  <si>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</si>
  <si>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</si>
  <si>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</si>
  <si>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</si>
  <si>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</si>
  <si>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</si>
  <si>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</si>
  <si>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</si>
  <si>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</si>
  <si>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</si>
  <si>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</si>
  <si>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</si>
  <si>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</si>
  <si>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</si>
  <si>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</si>
  <si>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</si>
  <si>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</si>
  <si>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</si>
  <si>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</si>
  <si>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</si>
  <si>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</si>
  <si>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</si>
  <si>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</si>
  <si>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</si>
  <si>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</si>
  <si>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</si>
  <si>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</si>
  <si>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</si>
  <si>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</si>
  <si>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</si>
  <si>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</si>
  <si>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</si>
  <si>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</si>
  <si>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</si>
  <si>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</si>
  <si>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</si>
  <si>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</si>
  <si>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</si>
  <si>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</si>
  <si>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</si>
  <si>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</si>
  <si>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</si>
  <si>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</si>
  <si>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</si>
  <si>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</si>
  <si>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</si>
  <si>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</si>
  <si>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</si>
  <si>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</si>
  <si>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</si>
  <si>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</si>
  <si>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</si>
  <si>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</si>
  <si>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</si>
  <si>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</si>
  <si>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</si>
  <si>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</si>
  <si>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</si>
  <si>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</si>
  <si>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</si>
  <si>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</si>
  <si>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</si>
  <si>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</si>
  <si>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</si>
  <si>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</si>
  <si>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</si>
  <si>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</si>
  <si>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</si>
  <si>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</si>
  <si>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</si>
  <si>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</si>
  <si>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</si>
  <si>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</si>
  <si>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</si>
  <si>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</si>
  <si>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</si>
  <si>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</si>
  <si>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</si>
  <si>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</si>
  <si>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</si>
  <si>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</si>
  <si>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</si>
  <si>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</si>
  <si>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</si>
  <si>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</si>
  <si>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</si>
  <si>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</si>
  <si>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</si>
  <si>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</si>
  <si>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</si>
  <si>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</si>
  <si>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</si>
  <si>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</si>
  <si>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</si>
  <si>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</si>
  <si>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</si>
  <si>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</si>
  <si>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</si>
  <si>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</si>
  <si>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</si>
  <si>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</si>
  <si>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</si>
  <si>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</si>
  <si>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</si>
  <si>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</si>
  <si>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</si>
  <si>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</si>
  <si>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</si>
  <si>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</si>
  <si>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</si>
  <si>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</si>
  <si>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</si>
  <si>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</si>
  <si>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</si>
  <si>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</si>
  <si>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</si>
  <si>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</si>
  <si>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</si>
  <si>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</si>
  <si>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</si>
  <si>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</si>
  <si>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</si>
  <si>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</si>
  <si>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</si>
  <si>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</si>
  <si>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</si>
  <si>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</si>
  <si>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</si>
  <si>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</si>
  <si>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</si>
  <si>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</si>
  <si>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</si>
  <si>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</si>
  <si>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</si>
  <si>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</si>
  <si>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</si>
  <si>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</si>
  <si>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</si>
  <si>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</si>
  <si>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</si>
  <si>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</si>
  <si>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</si>
  <si>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</si>
  <si>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</si>
  <si>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</si>
  <si>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</si>
  <si>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</si>
  <si>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</si>
  <si>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</si>
  <si>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</si>
  <si>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</si>
  <si>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</si>
  <si>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</si>
  <si>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</si>
  <si>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</si>
  <si>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</si>
  <si>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</si>
  <si>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</si>
  <si>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</si>
  <si>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</si>
  <si>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</si>
  <si>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</si>
  <si>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</si>
  <si>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</si>
  <si>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</si>
  <si>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</si>
  <si>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</si>
  <si>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</si>
  <si>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</si>
  <si>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</si>
  <si>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</si>
  <si>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</si>
  <si>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</si>
  <si>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</si>
  <si>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</si>
  <si>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</si>
  <si>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</si>
  <si>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</si>
  <si>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</si>
  <si>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</si>
  <si>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</si>
  <si>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</si>
  <si>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</si>
  <si>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</si>
  <si>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</si>
  <si>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</si>
  <si>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</si>
  <si>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</si>
  <si>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</si>
  <si>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</si>
  <si>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</si>
  <si>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</si>
  <si>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</si>
  <si>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</si>
  <si>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</si>
  <si>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</si>
  <si>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</si>
  <si>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</si>
  <si>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</si>
  <si>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</si>
  <si>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</si>
  <si>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</si>
  <si>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</si>
  <si>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</si>
  <si>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</si>
  <si>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</si>
  <si>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</si>
  <si>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</si>
  <si>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</si>
  <si>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</si>
  <si>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</si>
  <si>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</si>
  <si>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</si>
  <si>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</si>
  <si>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</si>
  <si>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</si>
  <si>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</si>
  <si>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</si>
  <si>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</si>
  <si>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</si>
  <si>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</si>
  <si>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</si>
  <si>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</si>
  <si>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</si>
  <si>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</si>
  <si>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</si>
  <si>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</si>
  <si>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</si>
  <si>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</si>
  <si>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</si>
  <si>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</si>
  <si>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</si>
  <si>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</si>
  <si>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</si>
  <si>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</si>
  <si>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</si>
  <si>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</si>
  <si>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</si>
  <si>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</si>
  <si>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</si>
  <si>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</si>
  <si>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</si>
  <si>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</si>
  <si>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</si>
  <si>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</si>
  <si>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</si>
  <si>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</si>
  <si>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</si>
  <si>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</si>
  <si>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</si>
  <si>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</si>
  <si>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</si>
  <si>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</si>
  <si>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</si>
  <si>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</si>
  <si>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</si>
  <si>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</si>
  <si>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</si>
  <si>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</si>
  <si>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</si>
  <si>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</si>
  <si>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</si>
  <si>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</si>
  <si>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</si>
  <si>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</si>
  <si>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</si>
  <si>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</si>
  <si>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</si>
  <si>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</si>
  <si>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</si>
  <si>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</si>
  <si>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</si>
  <si>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</si>
  <si>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</si>
  <si>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</si>
  <si>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</si>
  <si>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</si>
  <si>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</si>
  <si>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</si>
  <si>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</si>
  <si>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</si>
  <si>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</si>
  <si>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</si>
  <si>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</si>
  <si>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</si>
  <si>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</si>
  <si>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</si>
  <si>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</si>
  <si>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</si>
  <si>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</si>
  <si>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</si>
  <si>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</si>
  <si>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</si>
  <si>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</si>
  <si>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</si>
  <si>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</si>
  <si>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</si>
  <si>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</si>
  <si>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</si>
  <si>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</si>
  <si>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</si>
  <si>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</si>
  <si>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</si>
  <si>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</si>
  <si>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</si>
  <si>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</si>
  <si>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</si>
  <si>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</si>
  <si>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</si>
  <si>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</si>
  <si>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</si>
  <si>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</si>
  <si>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</si>
  <si>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</si>
  <si>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</si>
  <si>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</si>
  <si>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</si>
  <si>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</si>
  <si>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</si>
  <si>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</si>
  <si>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</si>
  <si>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</si>
  <si>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</si>
  <si>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</si>
  <si>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</si>
  <si>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</si>
  <si>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</si>
  <si>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</si>
  <si>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</si>
  <si>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</si>
  <si>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</si>
  <si>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</si>
  <si>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</si>
  <si>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</si>
  <si>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</si>
  <si>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</si>
  <si>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</si>
  <si>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</si>
  <si>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</si>
  <si>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</si>
  <si>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</si>
  <si>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</si>
  <si>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</si>
  <si>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</si>
  <si>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</si>
  <si>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</si>
  <si>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</si>
  <si>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</si>
  <si>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</si>
  <si>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</si>
  <si>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</si>
  <si>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</si>
  <si>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</si>
  <si>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</si>
  <si>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</si>
  <si>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</si>
  <si>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</si>
  <si>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</si>
  <si>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</si>
  <si>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</si>
  <si>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</si>
  <si>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</si>
  <si>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</si>
  <si>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</si>
  <si>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</si>
  <si>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</si>
  <si>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</si>
  <si>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</si>
  <si>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</si>
  <si>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</si>
  <si>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</si>
  <si>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</si>
  <si>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</si>
  <si>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</si>
  <si>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</si>
  <si>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</si>
  <si>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</si>
  <si>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</si>
  <si>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</si>
  <si>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</si>
  <si>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</si>
  <si>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</si>
  <si>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</si>
  <si>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</si>
  <si>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</si>
  <si>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</si>
  <si>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</si>
  <si>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</si>
  <si>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</si>
  <si>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</si>
  <si>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</si>
  <si>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</si>
  <si>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</si>
  <si>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</si>
  <si>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</si>
  <si>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</si>
  <si>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</si>
  <si>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</si>
  <si>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</si>
  <si>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</si>
  <si>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</si>
  <si>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</si>
  <si>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</si>
  <si>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</si>
  <si>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</si>
  <si>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</si>
  <si>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</si>
  <si>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</si>
  <si>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</si>
  <si>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</si>
  <si>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</si>
  <si>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</si>
  <si>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</si>
  <si>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</si>
  <si>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</si>
  <si>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</si>
  <si>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</si>
  <si>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</si>
  <si>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</si>
  <si>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</si>
  <si>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</si>
  <si>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</si>
  <si>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</si>
  <si>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</si>
  <si>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</si>
  <si>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</si>
  <si>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</si>
  <si>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</si>
  <si>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</si>
  <si>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</si>
  <si>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</si>
  <si>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</si>
  <si>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</si>
  <si>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</si>
  <si>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</si>
  <si>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</si>
  <si>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</si>
  <si>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</si>
  <si>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</si>
  <si>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</si>
  <si>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</si>
  <si>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</si>
  <si>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</si>
  <si>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</si>
  <si>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</si>
  <si>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</si>
  <si>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</si>
  <si>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</si>
  <si>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</si>
  <si>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</si>
  <si>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</si>
  <si>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</si>
  <si>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</si>
  <si>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</si>
  <si>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</si>
  <si>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</si>
  <si>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</si>
  <si>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</si>
  <si>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</si>
  <si>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</si>
  <si>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</si>
  <si>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</si>
  <si>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</si>
  <si>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</si>
  <si>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</si>
  <si>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</si>
  <si>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</si>
  <si>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</si>
  <si>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</si>
  <si>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</si>
  <si>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</si>
  <si>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</si>
  <si>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</si>
  <si>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</si>
  <si>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</si>
  <si>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</si>
  <si>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</si>
  <si>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</si>
  <si>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</si>
  <si>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</si>
  <si>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</si>
  <si>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</si>
  <si>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</si>
  <si>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</si>
  <si>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</si>
  <si>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</si>
  <si>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</si>
  <si>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</si>
  <si>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</si>
  <si>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</si>
  <si>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</si>
  <si>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</si>
  <si>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</si>
  <si>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</si>
  <si>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</si>
  <si>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</si>
  <si>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</si>
  <si>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</si>
  <si>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</si>
  <si>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</si>
  <si>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</si>
  <si>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</si>
  <si>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</si>
  <si>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</si>
  <si>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</si>
  <si>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</si>
  <si>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</si>
  <si>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</si>
  <si>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</si>
  <si>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</si>
  <si>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</si>
  <si>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</si>
  <si>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</si>
  <si>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</si>
  <si>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</si>
  <si>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</si>
  <si>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</si>
  <si>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</si>
  <si>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</si>
  <si>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</si>
  <si>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</si>
  <si>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</si>
  <si>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</si>
  <si>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</si>
  <si>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</si>
  <si>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</si>
  <si>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</si>
  <si>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</si>
  <si>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</si>
  <si>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</si>
  <si>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</si>
  <si>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</si>
  <si>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</si>
  <si>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</si>
  <si>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</si>
  <si>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</si>
  <si>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</si>
  <si>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</si>
  <si>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</si>
  <si>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</si>
  <si>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</si>
  <si>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</si>
  <si>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</si>
  <si>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</si>
  <si>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</si>
  <si>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</si>
  <si>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</si>
  <si>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</si>
  <si>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</si>
  <si>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</si>
  <si>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</si>
  <si>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</si>
  <si>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</si>
  <si>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</si>
  <si>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</si>
  <si>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</si>
  <si>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</si>
  <si>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</si>
  <si>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</si>
  <si>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</si>
  <si>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</si>
  <si>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</si>
  <si>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</si>
  <si>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</si>
  <si>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</si>
  <si>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</si>
  <si>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</si>
  <si>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</si>
  <si>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</si>
  <si>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</si>
  <si>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</si>
  <si>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</si>
  <si>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</si>
  <si>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</si>
  <si>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</si>
  <si>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</si>
  <si>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</si>
  <si>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</si>
  <si>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</si>
  <si>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</si>
  <si>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</si>
  <si>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</si>
  <si>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</si>
  <si>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</si>
  <si>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</si>
  <si>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</si>
  <si>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</si>
  <si>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</si>
  <si>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</si>
  <si>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</si>
  <si>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</si>
  <si>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</si>
  <si>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</si>
  <si>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</si>
  <si>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</si>
  <si>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</si>
  <si>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</si>
  <si>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</si>
  <si>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</si>
  <si>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</si>
  <si>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</si>
  <si>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</si>
  <si>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</si>
  <si>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</si>
  <si>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</si>
  <si>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</si>
  <si>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</si>
  <si>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</si>
  <si>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</si>
  <si>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</si>
  <si>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</si>
  <si>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</si>
  <si>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</si>
  <si>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</si>
  <si>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</si>
  <si>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</si>
  <si>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</si>
  <si>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</si>
  <si>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</si>
  <si>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</si>
  <si>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</si>
  <si>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</si>
  <si>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</si>
  <si>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</si>
  <si>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</si>
  <si>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</si>
  <si>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</si>
  <si>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</si>
  <si>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</si>
  <si>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</si>
  <si>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</si>
  <si>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</si>
  <si>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</si>
  <si>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</si>
  <si>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</si>
  <si>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</si>
  <si>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</si>
  <si>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</si>
  <si>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</si>
  <si>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</si>
  <si>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</si>
  <si>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</si>
  <si>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</si>
  <si>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</si>
  <si>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</si>
  <si>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</si>
  <si>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</si>
  <si>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</si>
  <si>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</si>
  <si>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</si>
  <si>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</si>
  <si>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</si>
  <si>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</si>
  <si>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</si>
  <si>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</si>
  <si>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</si>
  <si>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</si>
  <si>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</si>
  <si>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</si>
  <si>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</si>
  <si>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</si>
  <si>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</si>
  <si>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</si>
  <si>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</si>
  <si>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</si>
  <si>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</si>
  <si>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</si>
  <si>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</si>
  <si>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</si>
  <si>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</si>
  <si>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</si>
  <si>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</si>
  <si>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</si>
  <si>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</si>
  <si>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</si>
  <si>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</si>
  <si>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</si>
  <si>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</si>
  <si>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</si>
  <si>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</si>
  <si>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</si>
  <si>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</si>
  <si>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</si>
  <si>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</si>
  <si>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</si>
  <si>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</si>
  <si>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</si>
  <si>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</si>
  <si>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</si>
  <si>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</si>
  <si>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</si>
  <si>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</si>
  <si>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</si>
  <si>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</si>
  <si>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</si>
  <si>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</si>
  <si>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</si>
  <si>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</si>
  <si>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</si>
  <si>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</si>
  <si>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</si>
  <si>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</si>
  <si>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</si>
  <si>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</si>
  <si>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</si>
  <si>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</si>
  <si>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</si>
  <si>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</si>
  <si>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</si>
  <si>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</si>
  <si>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</si>
  <si>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</si>
  <si>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</si>
  <si>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</si>
  <si>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</si>
  <si>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</si>
  <si>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</si>
  <si>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</si>
  <si>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</si>
  <si>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</si>
  <si>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</si>
  <si>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</si>
  <si>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</si>
  <si>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</si>
  <si>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</si>
  <si>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</si>
  <si>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</si>
  <si>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</si>
  <si>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</si>
  <si>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</si>
  <si>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</si>
  <si>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</si>
  <si>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</si>
  <si>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</si>
  <si>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</si>
  <si>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</si>
  <si>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</si>
  <si>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</si>
  <si>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</si>
  <si>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</si>
  <si>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</si>
  <si>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</si>
  <si>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</si>
  <si>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</si>
  <si>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</si>
  <si>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</si>
  <si>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</si>
  <si>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</si>
  <si>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</si>
  <si>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</si>
  <si>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</si>
  <si>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</si>
  <si>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</si>
  <si>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</si>
  <si>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</si>
  <si>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</si>
  <si>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</si>
  <si>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</si>
  <si>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</si>
  <si>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</si>
  <si>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</si>
  <si>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</si>
  <si>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</si>
  <si>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</si>
  <si>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</si>
  <si>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</si>
  <si>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</si>
  <si>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</si>
  <si>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</si>
  <si>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</si>
  <si>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</si>
  <si>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</si>
  <si>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</si>
  <si>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</si>
  <si>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</si>
  <si>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</si>
  <si>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</si>
  <si>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</si>
  <si>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</si>
  <si>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</si>
  <si>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</si>
  <si>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</si>
  <si>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</si>
  <si>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</si>
  <si>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</si>
  <si>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</si>
  <si>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</si>
  <si>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</si>
  <si>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</si>
  <si>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</si>
  <si>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</si>
  <si>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</si>
  <si>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</si>
  <si>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</si>
  <si>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</si>
  <si>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</si>
  <si>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</si>
  <si>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</si>
  <si>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</si>
  <si>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</si>
  <si>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</si>
  <si>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</si>
  <si>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</si>
  <si>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</si>
  <si>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</si>
  <si>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</si>
  <si>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</si>
  <si>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</si>
  <si>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</si>
  <si>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</si>
  <si>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</si>
  <si>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</si>
  <si>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</si>
  <si>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</si>
  <si>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</si>
  <si>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</si>
  <si>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</si>
  <si>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</si>
  <si>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</si>
  <si>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</si>
  <si>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</si>
  <si>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</si>
  <si>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</si>
  <si>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</si>
  <si>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</si>
  <si>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</si>
  <si>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</si>
  <si>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</si>
  <si>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</si>
  <si>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</si>
  <si>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</si>
  <si>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</si>
  <si>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</si>
  <si>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</si>
  <si>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</si>
  <si>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</si>
  <si>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</si>
  <si>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</si>
  <si>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</si>
  <si>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</si>
  <si>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</si>
  <si>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</si>
  <si>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</si>
  <si>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</si>
  <si>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</si>
  <si>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</si>
  <si>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</si>
  <si>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</si>
  <si>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</si>
  <si>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</si>
  <si>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</si>
  <si>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</si>
  <si>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</si>
  <si>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</si>
  <si>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</si>
  <si>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</si>
  <si>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</si>
  <si>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</si>
  <si>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</si>
  <si>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</si>
  <si>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</si>
  <si>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</si>
  <si>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</si>
  <si>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</si>
  <si>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</si>
  <si>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</si>
  <si>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</si>
  <si>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</si>
  <si>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</si>
  <si>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</si>
  <si>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</si>
  <si>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</si>
  <si>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</si>
  <si>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</si>
  <si>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</si>
  <si>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</si>
  <si>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</si>
  <si>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</si>
  <si>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</si>
  <si>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</si>
  <si>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</si>
  <si>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</si>
  <si>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</si>
  <si>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</si>
  <si>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</si>
  <si>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</si>
  <si>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</si>
  <si>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</si>
  <si>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</si>
  <si>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</si>
  <si>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</si>
  <si>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</si>
  <si>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</si>
  <si>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</si>
  <si>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</si>
  <si>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</si>
  <si>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</si>
  <si>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</si>
  <si>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</si>
  <si>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</si>
  <si>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</si>
  <si>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</si>
  <si>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</si>
  <si>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</si>
  <si>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</si>
  <si>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</si>
  <si>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</si>
  <si>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</si>
  <si>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</si>
  <si>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</si>
  <si>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</si>
  <si>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</si>
  <si>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</si>
  <si>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</si>
  <si>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</si>
  <si>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</si>
  <si>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</si>
  <si>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</si>
  <si>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</si>
  <si>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</si>
  <si>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</si>
  <si>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</si>
  <si>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</si>
  <si>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</si>
  <si>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</si>
  <si>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</si>
  <si>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</si>
  <si>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</si>
  <si>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</si>
  <si>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</si>
  <si>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</si>
  <si>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</si>
  <si>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</si>
  <si>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</si>
  <si>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</si>
  <si>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</si>
  <si>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</si>
  <si>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</si>
  <si>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</si>
  <si>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</si>
  <si>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</si>
  <si>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</si>
  <si>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</si>
  <si>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</si>
  <si>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</si>
  <si>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</si>
  <si>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</si>
  <si>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</si>
  <si>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</si>
  <si>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</si>
  <si>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</si>
  <si>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</si>
  <si>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</si>
  <si>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</si>
  <si>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</si>
  <si>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</si>
  <si>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</si>
  <si>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</si>
  <si>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</si>
  <si>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</si>
  <si>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</si>
  <si>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</si>
  <si>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</si>
  <si>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</si>
  <si>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</si>
  <si>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</si>
  <si>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</si>
  <si>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</si>
  <si>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</si>
  <si>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</si>
  <si>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</si>
  <si>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</si>
  <si>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</si>
  <si>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</si>
  <si>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</si>
  <si>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</si>
  <si>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</si>
  <si>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</si>
  <si>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</si>
  <si>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</si>
  <si>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</si>
  <si>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</si>
  <si>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</si>
  <si>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</si>
  <si>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</si>
  <si>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</si>
  <si>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</si>
  <si>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</si>
  <si>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</si>
  <si>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</si>
  <si>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</si>
  <si>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</si>
  <si>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</si>
  <si>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</si>
  <si>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</si>
  <si>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</si>
  <si>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</si>
  <si>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</si>
  <si>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</si>
  <si>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</si>
  <si>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</si>
  <si>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</si>
  <si>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</si>
  <si>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</si>
  <si>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</si>
  <si>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</si>
  <si>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</si>
  <si>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</si>
  <si>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</si>
  <si>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</si>
  <si>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</si>
  <si>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</si>
  <si>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</si>
  <si>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</si>
  <si>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</si>
  <si>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</si>
  <si>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</si>
  <si>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</si>
  <si>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</si>
  <si>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</si>
  <si>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</si>
  <si>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</si>
  <si>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</si>
  <si>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</si>
  <si>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</si>
  <si>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</si>
  <si>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</si>
  <si>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</si>
  <si>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</si>
  <si>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</si>
  <si>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</si>
  <si>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</si>
  <si>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</si>
  <si>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</si>
  <si>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</si>
  <si>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</si>
  <si>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</si>
  <si>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</si>
  <si>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</si>
  <si>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</si>
  <si>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</si>
  <si>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</si>
  <si>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</si>
  <si>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</si>
  <si>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</si>
  <si>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</si>
  <si>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</si>
  <si>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</si>
  <si>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</si>
  <si>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</si>
  <si>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</si>
  <si>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</si>
  <si>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</si>
  <si>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</si>
  <si>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</si>
  <si>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</si>
  <si>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</si>
  <si>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</si>
  <si>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</si>
  <si>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</si>
  <si>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</si>
  <si>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</si>
  <si>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</si>
  <si>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</si>
  <si>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</si>
  <si>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</si>
  <si>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</si>
  <si>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</si>
  <si>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</si>
  <si>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</si>
  <si>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</si>
  <si>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</si>
  <si>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</si>
  <si>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</si>
  <si>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</si>
  <si>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</si>
  <si>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</si>
  <si>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</si>
  <si>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</si>
  <si>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</si>
  <si>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</si>
  <si>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</si>
  <si>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</si>
  <si>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</si>
  <si>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</si>
  <si>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</si>
  <si>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</si>
  <si>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</si>
  <si>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</si>
  <si>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</si>
  <si>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</si>
  <si>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</si>
  <si>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</si>
  <si>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</si>
  <si>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</si>
  <si>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</si>
  <si>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</si>
  <si>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</si>
  <si>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</si>
  <si>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</si>
  <si>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</si>
  <si>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</si>
  <si>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</si>
  <si>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</si>
  <si>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</si>
  <si>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</si>
  <si>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</si>
  <si>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</si>
  <si>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</si>
  <si>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</si>
  <si>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</si>
  <si>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</si>
  <si>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</si>
  <si>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</si>
  <si>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</si>
  <si>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</si>
  <si>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</si>
  <si>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</si>
  <si>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</si>
  <si>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</si>
  <si>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</si>
  <si>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</si>
  <si>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</si>
  <si>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</si>
  <si>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</si>
  <si>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</si>
  <si>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</si>
  <si>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</si>
  <si>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</si>
  <si>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</si>
  <si>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</si>
  <si>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</si>
  <si>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</si>
  <si>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</si>
  <si>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</si>
  <si>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</si>
  <si>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</si>
  <si>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</si>
  <si>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</si>
  <si>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</si>
  <si>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</si>
  <si>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</si>
  <si>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</si>
  <si>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</si>
  <si>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</si>
  <si>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</si>
  <si>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</si>
  <si>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</si>
  <si>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</si>
  <si>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</si>
  <si>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</si>
  <si>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</si>
  <si>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</si>
  <si>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</si>
  <si>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</si>
  <si>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</si>
  <si>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</si>
  <si>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</si>
  <si>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</si>
  <si>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</si>
  <si>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</si>
  <si>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</si>
  <si>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</si>
  <si>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</si>
  <si>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</si>
  <si>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</si>
  <si>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</si>
  <si>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</si>
  <si>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</si>
  <si>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</si>
  <si>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</si>
  <si>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</si>
  <si>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</si>
  <si>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</si>
  <si>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</si>
  <si>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</si>
  <si>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</si>
  <si>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</si>
  <si>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</si>
  <si>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</si>
  <si>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</si>
  <si>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</si>
  <si>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</si>
  <si>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</si>
  <si>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</si>
  <si>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</si>
  <si>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</si>
  <si>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</si>
  <si>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</si>
  <si>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</si>
  <si>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</si>
  <si>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</si>
  <si>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</si>
  <si>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</si>
  <si>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</si>
  <si>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</si>
  <si>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</si>
  <si>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</si>
  <si>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</si>
  <si>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</si>
  <si>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</si>
  <si>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</si>
  <si>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</si>
  <si>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</si>
  <si>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</si>
  <si>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</si>
  <si>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</si>
  <si>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</si>
  <si>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</si>
  <si>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</si>
  <si>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</si>
  <si>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</si>
  <si>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</si>
  <si>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</si>
  <si>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</si>
  <si>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</si>
  <si>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</si>
  <si>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</si>
  <si>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</si>
  <si>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</si>
  <si>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</si>
  <si>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</si>
  <si>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</si>
  <si>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</si>
  <si>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</si>
  <si>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</si>
  <si>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</si>
  <si>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</si>
  <si>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</si>
  <si>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</si>
  <si>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</si>
  <si>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</si>
  <si>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</si>
  <si>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</si>
  <si>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</si>
  <si>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</si>
  <si>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</si>
  <si>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</si>
  <si>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</si>
  <si>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</si>
  <si>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</si>
  <si>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</si>
  <si>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</si>
  <si>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</si>
  <si>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</si>
  <si>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</si>
  <si>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</si>
  <si>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</si>
  <si>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</si>
  <si>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</si>
  <si>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</si>
  <si>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</si>
  <si>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</si>
  <si>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</si>
  <si>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</si>
  <si>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</si>
  <si>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</si>
  <si>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</si>
  <si>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</si>
  <si>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</si>
  <si>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</si>
  <si>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</si>
  <si>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</si>
  <si>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</si>
  <si>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</si>
  <si>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</si>
  <si>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</si>
  <si>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</si>
  <si>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</si>
  <si>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</si>
  <si>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</si>
  <si>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</si>
  <si>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</si>
  <si>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</si>
  <si>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</si>
  <si>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</si>
  <si>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</si>
  <si>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</si>
  <si>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</si>
  <si>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</si>
  <si>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</si>
  <si>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</si>
  <si>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</si>
  <si>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</si>
  <si>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</si>
  <si>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</si>
  <si>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</si>
  <si>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</si>
  <si>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</si>
  <si>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</si>
  <si>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</si>
  <si>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</si>
  <si>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</si>
  <si>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</si>
  <si>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</si>
  <si>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</si>
  <si>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</si>
  <si>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</si>
  <si>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</si>
  <si>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</si>
  <si>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</si>
  <si>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</si>
  <si>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</si>
  <si>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</si>
  <si>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</si>
  <si>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</si>
  <si>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</si>
  <si>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</si>
  <si>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</si>
  <si>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</si>
  <si>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</si>
  <si>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</si>
  <si>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</si>
  <si>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</si>
  <si>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</si>
  <si>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</si>
  <si>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</si>
  <si>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</si>
  <si>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</si>
  <si>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</si>
  <si>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</si>
  <si>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</si>
  <si>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</si>
  <si>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</si>
  <si>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</si>
  <si>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</si>
  <si>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</si>
  <si>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</si>
  <si>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</si>
  <si>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</si>
  <si>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</si>
  <si>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</si>
  <si>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</si>
  <si>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</si>
  <si>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</si>
  <si>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</si>
  <si>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</si>
  <si>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</si>
  <si>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</si>
  <si>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</si>
  <si>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</si>
  <si>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</si>
  <si>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</si>
  <si>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</si>
  <si>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</si>
  <si>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</si>
  <si>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</si>
  <si>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</si>
  <si>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</si>
  <si>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</si>
  <si>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</si>
  <si>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</si>
  <si>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</si>
  <si>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</si>
  <si>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</si>
  <si>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</si>
  <si>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</si>
  <si>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</si>
  <si>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</si>
  <si>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</si>
  <si>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</si>
  <si>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</si>
  <si>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</si>
  <si>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</si>
  <si>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</si>
  <si>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</si>
  <si>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</si>
  <si>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</si>
  <si>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</si>
  <si>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</si>
  <si>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</si>
  <si>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</si>
  <si>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</si>
  <si>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</si>
  <si>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</si>
  <si>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</si>
  <si>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</si>
  <si>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</si>
  <si>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</si>
  <si>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</si>
  <si>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</si>
  <si>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</si>
  <si>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</si>
  <si>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</si>
  <si>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</si>
  <si>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</si>
  <si>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</si>
  <si>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</si>
  <si>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</si>
  <si>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</si>
  <si>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</si>
  <si>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</si>
  <si>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</si>
  <si>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</si>
  <si>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</si>
  <si>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</si>
  <si>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</si>
  <si>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</si>
  <si>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</si>
  <si>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</si>
  <si>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</si>
  <si>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</si>
  <si>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</si>
  <si>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</si>
  <si>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</si>
  <si>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</si>
  <si>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</si>
  <si>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</si>
  <si>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</si>
  <si>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</si>
  <si>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</si>
  <si>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</si>
  <si>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</si>
  <si>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</si>
  <si>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</si>
  <si>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</si>
  <si>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</si>
  <si>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</si>
  <si>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</si>
  <si>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</si>
  <si>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</si>
  <si>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</si>
  <si>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</si>
  <si>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</si>
  <si>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</si>
  <si>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</si>
  <si>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</si>
  <si>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</si>
  <si>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</si>
  <si>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</si>
  <si>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</si>
  <si>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</si>
  <si>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</si>
  <si>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</si>
  <si>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</si>
  <si>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</si>
  <si>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</si>
  <si>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</si>
  <si>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</si>
  <si>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</si>
  <si>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</si>
  <si>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</si>
  <si>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</si>
  <si>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</si>
  <si>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</si>
  <si>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</si>
  <si>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</si>
  <si>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</si>
  <si>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</si>
  <si>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</si>
  <si>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</si>
  <si>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</si>
  <si>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</si>
  <si>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</si>
  <si>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</si>
  <si>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</si>
  <si>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</si>
  <si>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</si>
  <si>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</si>
  <si>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</si>
  <si>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</si>
  <si>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</si>
  <si>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</si>
  <si>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</si>
  <si>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</si>
  <si>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</si>
  <si>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</si>
  <si>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</si>
  <si>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</si>
  <si>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</si>
  <si>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</si>
  <si>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</si>
  <si>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</si>
  <si>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</si>
  <si>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</si>
  <si>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</si>
  <si>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</si>
  <si>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</si>
  <si>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</si>
  <si>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</si>
  <si>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</si>
  <si>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</si>
  <si>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</si>
  <si>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</si>
  <si>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</si>
  <si>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</si>
  <si>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</si>
  <si>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</si>
  <si>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</si>
  <si>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</si>
  <si>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</si>
  <si>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</si>
  <si>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</si>
  <si>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</si>
  <si>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</si>
  <si>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</si>
  <si>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</si>
  <si>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</si>
  <si>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</si>
  <si>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</si>
  <si>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</si>
  <si>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</si>
  <si>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</si>
  <si>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</si>
  <si>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</si>
  <si>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</si>
  <si>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</si>
  <si>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</si>
  <si>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</si>
  <si>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</si>
  <si>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</si>
  <si>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</si>
  <si>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</si>
  <si>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</si>
  <si>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</si>
  <si>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</si>
  <si>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</si>
  <si>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</si>
  <si>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</si>
  <si>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</si>
  <si>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</si>
  <si>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</si>
  <si>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</si>
  <si>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</si>
  <si>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</si>
  <si>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</si>
  <si>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</si>
  <si>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</si>
  <si>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</si>
  <si>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</si>
  <si>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</si>
  <si>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</si>
  <si>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</si>
  <si>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</si>
  <si>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</si>
  <si>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</si>
  <si>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</si>
  <si>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</si>
  <si>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</si>
  <si>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</si>
  <si>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</si>
  <si>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</si>
  <si>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</si>
  <si>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</si>
  <si>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</si>
  <si>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</si>
  <si>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</si>
  <si>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</si>
  <si>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</si>
  <si>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</si>
  <si>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</si>
  <si>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</si>
  <si>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</si>
  <si>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</si>
  <si>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</si>
  <si>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</si>
  <si>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</si>
  <si>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</si>
  <si>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</si>
  <si>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</si>
  <si>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</si>
  <si>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</si>
  <si>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</si>
  <si>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</si>
  <si>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</si>
  <si>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</si>
  <si>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</si>
  <si>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</si>
  <si>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</si>
  <si>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</si>
  <si>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</si>
  <si>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</si>
  <si>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</si>
  <si>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</si>
  <si>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</si>
  <si>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</si>
  <si>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</si>
  <si>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</si>
  <si>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</si>
  <si>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</si>
  <si>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</si>
  <si>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</si>
  <si>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</si>
  <si>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</si>
  <si>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</si>
  <si>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</si>
  <si>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</si>
  <si>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</si>
  <si>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</si>
  <si>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</si>
  <si>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</si>
  <si>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</si>
  <si>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</si>
  <si>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</si>
  <si>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</si>
  <si>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</si>
  <si>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</si>
  <si>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</si>
  <si>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</si>
  <si>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</si>
  <si>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</si>
  <si>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</si>
  <si>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</si>
  <si>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</si>
  <si>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</si>
  <si>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</si>
  <si>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</si>
  <si>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</si>
  <si>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</si>
  <si>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</si>
  <si>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</si>
  <si>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</si>
  <si>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</si>
  <si>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</si>
  <si>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</si>
  <si>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</si>
  <si>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</si>
  <si>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</si>
  <si>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</si>
  <si>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</si>
  <si>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</si>
  <si>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</si>
  <si>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</si>
  <si>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</si>
  <si>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</si>
  <si>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</si>
  <si>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</si>
  <si>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</si>
  <si>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</si>
  <si>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</si>
  <si>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</si>
  <si>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</si>
  <si>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</si>
  <si>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</si>
  <si>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</si>
  <si>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</si>
  <si>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</si>
  <si>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</si>
  <si>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</si>
  <si>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</si>
  <si>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</si>
  <si>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</si>
  <si>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</si>
  <si>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</si>
  <si>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</si>
  <si>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</si>
  <si>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</si>
  <si>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</si>
  <si>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</si>
  <si>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</si>
  <si>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</si>
  <si>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</si>
  <si>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</si>
  <si>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</si>
  <si>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</si>
  <si>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</si>
  <si>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</si>
  <si>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</si>
  <si>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</si>
  <si>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</si>
  <si>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</si>
  <si>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</si>
  <si>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</si>
  <si>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</si>
  <si>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</si>
  <si>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</si>
  <si>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</si>
  <si>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</si>
  <si>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</si>
  <si>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</si>
  <si>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</si>
  <si>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</si>
  <si>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</si>
  <si>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</si>
  <si>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</si>
  <si>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</si>
  <si>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</si>
  <si>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</si>
  <si>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</si>
  <si>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</si>
  <si>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</si>
  <si>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</si>
  <si>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</si>
  <si>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</si>
  <si>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</si>
  <si>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</si>
  <si>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</si>
  <si>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</si>
  <si>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</si>
  <si>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</si>
  <si>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</si>
  <si>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</si>
  <si>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</si>
  <si>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</si>
  <si>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</si>
  <si>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</si>
  <si>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</si>
  <si>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</si>
  <si>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</si>
  <si>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</si>
  <si>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</si>
  <si>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</si>
  <si>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</si>
  <si>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</si>
  <si>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</si>
  <si>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</si>
  <si>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</si>
  <si>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</si>
  <si>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</si>
  <si>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</si>
  <si>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</si>
  <si>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</si>
  <si>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</si>
  <si>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</si>
  <si>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</si>
  <si>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</si>
  <si>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</si>
  <si>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</si>
  <si>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</si>
  <si>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</si>
  <si>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</si>
  <si>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</si>
  <si>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</si>
  <si>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</si>
  <si>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</si>
  <si>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</si>
  <si>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</si>
  <si>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</si>
  <si>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</si>
  <si>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</si>
  <si>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</si>
  <si>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</si>
  <si>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</si>
  <si>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</si>
  <si>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</si>
  <si>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</si>
  <si>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</si>
  <si>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</si>
  <si>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</si>
  <si>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</si>
  <si>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</si>
  <si>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</si>
  <si>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</si>
  <si>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</si>
  <si>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</si>
  <si>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</si>
  <si>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</si>
  <si>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</si>
  <si>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</si>
  <si>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</si>
  <si>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</si>
  <si>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</si>
  <si>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</si>
  <si>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</si>
  <si>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</si>
  <si>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</si>
  <si>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</si>
  <si>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</si>
  <si>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</si>
  <si>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</si>
  <si>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</si>
  <si>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</si>
  <si>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</si>
  <si>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</si>
  <si>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</si>
  <si>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</si>
  <si>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</si>
  <si>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</si>
  <si>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</si>
  <si>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</si>
  <si>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</si>
  <si>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</si>
  <si>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</si>
  <si>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</si>
  <si>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</si>
  <si>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</si>
  <si>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</si>
  <si>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</si>
  <si>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</si>
  <si>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</si>
  <si>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</si>
  <si>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</si>
  <si>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</si>
  <si>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</si>
  <si>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</si>
  <si>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</si>
  <si>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</si>
  <si>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</si>
  <si>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</si>
  <si>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</si>
  <si>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</si>
  <si>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</si>
  <si>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</si>
  <si>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</si>
  <si>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</si>
  <si>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</si>
  <si>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</si>
  <si>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</si>
  <si>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</si>
  <si>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</si>
  <si>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</si>
  <si>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</si>
  <si>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</si>
  <si>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</si>
  <si>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</si>
  <si>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</si>
  <si>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</si>
  <si>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</si>
  <si>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</si>
  <si>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</si>
  <si>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</si>
  <si>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</si>
  <si>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</si>
  <si>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</si>
  <si>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</si>
  <si>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</si>
  <si>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</si>
  <si>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</si>
  <si>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</si>
  <si>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</si>
  <si>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</si>
  <si>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</si>
  <si>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</si>
  <si>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</si>
  <si>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</si>
  <si>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</si>
  <si>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</si>
  <si>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</si>
  <si>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</si>
  <si>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</si>
  <si>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</si>
  <si>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</si>
  <si>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</si>
  <si>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</si>
  <si>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</si>
  <si>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</si>
  <si>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</si>
  <si>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</si>
  <si>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</si>
  <si>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</si>
  <si>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</si>
  <si>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</si>
  <si>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</si>
  <si>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</si>
  <si>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</si>
  <si>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</si>
  <si>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</si>
  <si>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</si>
  <si>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</si>
  <si>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</si>
  <si>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</si>
  <si>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</si>
  <si>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</si>
  <si>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</si>
  <si>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</si>
  <si>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</si>
  <si>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</si>
  <si>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</si>
  <si>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</si>
  <si>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</si>
  <si>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</si>
  <si>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</si>
  <si>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</si>
  <si>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</si>
  <si>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</si>
  <si>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</si>
  <si>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</si>
  <si>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</si>
  <si>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</si>
  <si>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</si>
  <si>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</si>
  <si>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</si>
  <si>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</si>
  <si>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</si>
  <si>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</si>
  <si>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</si>
  <si>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</si>
  <si>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</si>
  <si>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</si>
  <si>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</si>
  <si>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</si>
  <si>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</si>
  <si>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</si>
  <si>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</si>
  <si>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</si>
  <si>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</si>
  <si>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</si>
  <si>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</si>
  <si>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</si>
  <si>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</si>
  <si>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</si>
  <si>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</si>
  <si>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</si>
  <si>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</si>
  <si>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</si>
  <si>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</si>
  <si>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</si>
  <si>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</si>
  <si>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</si>
  <si>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</si>
  <si>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</si>
  <si>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</si>
  <si>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</si>
  <si>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</si>
  <si>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</si>
  <si>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</si>
  <si>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</si>
  <si>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</si>
  <si>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</si>
  <si>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</si>
  <si>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</si>
  <si>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</si>
  <si>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</si>
  <si>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</si>
  <si>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</si>
  <si>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</si>
  <si>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</si>
  <si>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</si>
  <si>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</si>
  <si>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</si>
  <si>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</si>
  <si>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</si>
  <si>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</si>
  <si>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</si>
  <si>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</si>
  <si>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</si>
  <si>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</si>
  <si>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</si>
  <si>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</si>
  <si>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</si>
  <si>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</si>
  <si>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</si>
  <si>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</si>
  <si>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</si>
  <si>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</si>
  <si>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</si>
  <si>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</si>
  <si>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</si>
  <si>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</si>
  <si>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</si>
  <si>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</si>
  <si>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</si>
  <si>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</si>
  <si>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</si>
  <si>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</si>
  <si>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</si>
  <si>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</si>
  <si>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</si>
  <si>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</si>
  <si>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</si>
  <si>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</si>
  <si>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</si>
  <si>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</si>
  <si>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</si>
  <si>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</si>
  <si>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</si>
  <si>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</si>
  <si>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</si>
  <si>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</si>
  <si>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</si>
  <si>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</si>
  <si>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</si>
  <si>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</si>
  <si>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</si>
  <si>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</si>
  <si>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</si>
  <si>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</si>
  <si>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</si>
  <si>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</si>
  <si>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</si>
  <si>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</si>
  <si>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</si>
  <si>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</si>
  <si>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</si>
  <si>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</si>
  <si>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</si>
  <si>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</si>
  <si>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</si>
  <si>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</si>
  <si>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</si>
  <si>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</si>
  <si>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</si>
  <si>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</si>
  <si>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</si>
  <si>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</si>
  <si>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</si>
  <si>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</si>
  <si>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</si>
  <si>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</si>
  <si>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</si>
  <si>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</si>
  <si>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</si>
  <si>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</si>
  <si>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</si>
  <si>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</si>
  <si>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</si>
  <si>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</si>
  <si>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</si>
  <si>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</si>
  <si>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</si>
  <si>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</si>
  <si>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</si>
  <si>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</si>
  <si>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</si>
  <si>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</si>
  <si>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</si>
  <si>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</si>
  <si>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</si>
  <si>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</si>
  <si>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</si>
  <si>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</si>
  <si>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</si>
  <si>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</si>
  <si>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</si>
  <si>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</si>
  <si>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</si>
  <si>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</si>
  <si>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</si>
  <si>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</si>
  <si>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</si>
  <si>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</si>
  <si>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</si>
  <si>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</si>
  <si>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</si>
  <si>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</si>
  <si>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</si>
  <si>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</si>
  <si>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</si>
  <si>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</si>
  <si>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</si>
  <si>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</si>
  <si>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</si>
  <si>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</si>
  <si>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</si>
  <si>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</si>
  <si>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</si>
  <si>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</si>
  <si>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</si>
  <si>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</si>
  <si>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</si>
  <si>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</si>
  <si>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</si>
  <si>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</si>
  <si>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</si>
  <si>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</si>
  <si>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</si>
  <si>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</si>
  <si>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</si>
  <si>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</si>
  <si>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</si>
  <si>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</si>
  <si>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</si>
  <si>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</si>
  <si>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</si>
  <si>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</si>
  <si>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</si>
  <si>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</si>
  <si>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</si>
  <si>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</si>
  <si>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</si>
  <si>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</si>
  <si>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</si>
  <si>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</si>
  <si>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</si>
  <si>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</si>
  <si>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</si>
  <si>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</si>
  <si>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</si>
  <si>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</si>
  <si>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</si>
  <si>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</si>
  <si>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</si>
  <si>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</si>
  <si>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</si>
  <si>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</si>
  <si>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</si>
  <si>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</si>
  <si>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</si>
  <si>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</si>
  <si>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</si>
  <si>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</si>
  <si>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</si>
  <si>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</si>
  <si>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</si>
  <si>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</si>
  <si>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</si>
  <si>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</si>
  <si>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</si>
  <si>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</si>
  <si>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</si>
  <si>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</si>
  <si>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</si>
  <si>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</si>
  <si>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</si>
  <si>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</si>
  <si>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</si>
  <si>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</si>
  <si>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</si>
  <si>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</si>
  <si>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</si>
  <si>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</si>
  <si>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</si>
  <si>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</si>
  <si>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</si>
  <si>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</si>
  <si>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</si>
  <si>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</si>
  <si>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</si>
  <si>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</si>
  <si>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</si>
  <si>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</si>
  <si>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</si>
  <si>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</si>
  <si>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</si>
  <si>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</si>
  <si>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</si>
  <si>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</si>
  <si>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</si>
  <si>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</si>
  <si>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</si>
  <si>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</si>
  <si>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</si>
  <si>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</si>
  <si>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</si>
  <si>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</si>
  <si>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</si>
  <si>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</si>
  <si>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</si>
  <si>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</si>
  <si>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</si>
  <si>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</si>
  <si>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</si>
  <si>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</si>
  <si>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</si>
  <si>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</si>
  <si>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</si>
  <si>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</si>
  <si>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</si>
  <si>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</si>
  <si>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</si>
  <si>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</si>
  <si>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</si>
  <si>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</si>
  <si>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</si>
  <si>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</si>
  <si>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</si>
  <si>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</si>
  <si>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</si>
  <si>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</si>
  <si>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</si>
  <si>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</si>
  <si>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</si>
  <si>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</si>
  <si>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</si>
  <si>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</si>
  <si>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</si>
  <si>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</si>
  <si>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</si>
  <si>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</si>
  <si>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</si>
  <si>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</si>
  <si>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</si>
  <si>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</si>
  <si>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</si>
  <si>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</si>
  <si>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</si>
  <si>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</si>
  <si>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</si>
  <si>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</si>
  <si>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</si>
  <si>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</si>
  <si>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</si>
  <si>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</si>
  <si>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</si>
  <si>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</si>
  <si>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</si>
  <si>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</si>
  <si>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</si>
  <si>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</si>
  <si>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</si>
  <si>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</si>
  <si>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</si>
  <si>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</si>
  <si>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</si>
  <si>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</si>
  <si>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</si>
  <si>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</si>
  <si>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</si>
  <si>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</si>
  <si>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</si>
  <si>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</si>
  <si>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</si>
  <si>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</si>
  <si>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</si>
  <si>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</si>
  <si>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</si>
  <si>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</si>
  <si>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</si>
  <si>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</si>
  <si>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</si>
  <si>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</si>
  <si>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</si>
  <si>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</si>
  <si>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</si>
  <si>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</si>
  <si>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</si>
  <si>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</si>
  <si>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</si>
  <si>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</si>
  <si>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</si>
  <si>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</si>
  <si>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</si>
  <si>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</si>
  <si>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</si>
  <si>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</si>
  <si>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</si>
  <si>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</si>
  <si>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</si>
  <si>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</si>
  <si>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</si>
  <si>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</si>
  <si>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</si>
  <si>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</si>
  <si>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</si>
  <si>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</si>
  <si>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</si>
  <si>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</si>
  <si>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</si>
  <si>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</si>
  <si>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</si>
  <si>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</si>
  <si>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</si>
  <si>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</si>
  <si>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</si>
  <si>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</si>
  <si>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</si>
  <si>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</si>
  <si>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</si>
  <si>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</si>
  <si>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</si>
  <si>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</si>
  <si>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</si>
  <si>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</si>
  <si>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</si>
  <si>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</si>
  <si>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</si>
  <si>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</si>
  <si>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</si>
  <si>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</si>
  <si>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</si>
  <si>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</si>
  <si>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</si>
  <si>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</si>
  <si>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</si>
  <si>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</si>
  <si>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</si>
  <si>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</si>
  <si>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</si>
  <si>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</si>
  <si>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</si>
  <si>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</si>
  <si>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</si>
  <si>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</si>
  <si>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</si>
  <si>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</si>
  <si>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</si>
  <si>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</si>
  <si>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</si>
  <si>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</si>
  <si>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</si>
  <si>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</si>
  <si>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</si>
  <si>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</si>
  <si>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</si>
  <si>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</si>
  <si>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</si>
  <si>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</si>
  <si>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</si>
  <si>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</si>
  <si>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</si>
  <si>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</si>
  <si>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</si>
  <si>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</si>
  <si>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</si>
  <si>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</si>
  <si>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</si>
  <si>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</si>
  <si>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</si>
  <si>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</si>
  <si>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</si>
  <si>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</si>
  <si>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</si>
  <si>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</si>
  <si>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</si>
  <si>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</si>
  <si>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</si>
  <si>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</si>
  <si>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</si>
  <si>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</si>
  <si>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</si>
  <si>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</si>
  <si>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</si>
  <si>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</si>
  <si>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</si>
  <si>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</si>
  <si>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</si>
  <si>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</si>
  <si>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</si>
  <si>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</si>
  <si>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</si>
  <si>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</si>
  <si>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</si>
  <si>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</si>
  <si>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</si>
  <si>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</si>
  <si>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</si>
  <si>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</si>
  <si>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</si>
  <si>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</si>
  <si>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</si>
  <si>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</si>
  <si>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</si>
  <si>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</si>
  <si>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</si>
  <si>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</si>
  <si>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</si>
  <si>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</si>
  <si>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</si>
  <si>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</si>
  <si>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</si>
  <si>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</si>
  <si>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</si>
  <si>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</si>
  <si>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</si>
  <si>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</si>
  <si>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</si>
  <si>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</si>
  <si>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</si>
  <si>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</si>
  <si>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</si>
  <si>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</si>
  <si>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</si>
  <si>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</si>
  <si>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</si>
  <si>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</si>
  <si>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</si>
  <si>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</si>
  <si>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</si>
  <si>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</si>
  <si>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</si>
  <si>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</si>
  <si>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</si>
  <si>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</si>
  <si>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</si>
  <si>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</si>
  <si>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</si>
  <si>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</si>
  <si>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</si>
  <si>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</si>
  <si>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</si>
  <si>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</si>
  <si>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</si>
  <si>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</si>
  <si>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</si>
  <si>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</si>
  <si>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</si>
  <si>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</si>
  <si>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</si>
  <si>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</si>
  <si>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</si>
  <si>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</si>
  <si>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</si>
  <si>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</si>
  <si>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</si>
  <si>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</si>
  <si>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</si>
  <si>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</si>
  <si>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</si>
  <si>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</si>
  <si>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</si>
  <si>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</si>
  <si>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</si>
  <si>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</si>
  <si>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</si>
  <si>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</si>
  <si>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</si>
  <si>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</si>
  <si>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</si>
  <si>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</si>
  <si>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</si>
  <si>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</si>
  <si>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</si>
  <si>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</si>
  <si>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</si>
  <si>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</si>
  <si>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</si>
  <si>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</si>
  <si>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</si>
  <si>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</si>
  <si>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</si>
  <si>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</si>
  <si>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</si>
  <si>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</si>
  <si>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</si>
  <si>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</si>
  <si>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</si>
  <si>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</si>
  <si>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</si>
  <si>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</si>
  <si>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</si>
  <si>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</si>
  <si>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</si>
  <si>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</si>
  <si>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</si>
  <si>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</si>
  <si>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</si>
  <si>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</si>
  <si>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</si>
  <si>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</si>
  <si>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</si>
  <si>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</si>
  <si>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</si>
  <si>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</si>
  <si>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</si>
  <si>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</si>
  <si>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</si>
  <si>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</si>
  <si>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</si>
  <si>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</si>
  <si>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</si>
  <si>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</si>
  <si>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</si>
  <si>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</si>
  <si>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</si>
  <si>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</si>
  <si>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</si>
  <si>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</si>
  <si>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</si>
  <si>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</si>
  <si>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</si>
  <si>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</si>
  <si>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</si>
  <si>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</si>
  <si>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</si>
  <si>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</si>
  <si>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</si>
  <si>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</si>
  <si>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</si>
  <si>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</si>
  <si>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</si>
  <si>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</si>
  <si>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</si>
  <si>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</si>
  <si>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</si>
  <si>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</si>
  <si>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</si>
  <si>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</si>
  <si>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</si>
  <si>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</si>
  <si>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</si>
  <si>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</si>
  <si>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</si>
  <si>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</si>
  <si>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</si>
  <si>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</si>
  <si>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</si>
  <si>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</si>
  <si>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</si>
  <si>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</si>
  <si>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</si>
  <si>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</si>
  <si>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</si>
  <si>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</si>
  <si>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</si>
  <si>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</si>
  <si>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</si>
  <si>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</si>
  <si>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</si>
  <si>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</si>
  <si>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</si>
  <si>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</si>
  <si>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</si>
  <si>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</si>
  <si>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</si>
  <si>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</si>
  <si>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</si>
  <si>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</si>
  <si>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</si>
  <si>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</si>
  <si>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</si>
  <si>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</si>
  <si>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</si>
  <si>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</si>
  <si>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</si>
  <si>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</si>
  <si>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</si>
  <si>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</si>
  <si>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</si>
  <si>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</si>
  <si>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</si>
  <si>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</si>
  <si>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</si>
  <si>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</si>
  <si>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</si>
  <si>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</si>
  <si>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</si>
  <si>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</si>
  <si>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</si>
  <si>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</si>
  <si>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</si>
  <si>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</si>
  <si>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</si>
  <si>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</si>
  <si>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</si>
  <si>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</si>
  <si>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</si>
  <si>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</si>
  <si>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</si>
  <si>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</si>
  <si>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</si>
  <si>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</si>
  <si>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</si>
  <si>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</si>
  <si>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</si>
  <si>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</si>
  <si>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</si>
  <si>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</si>
  <si>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</si>
  <si>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</si>
  <si>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</si>
  <si>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</si>
  <si>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</si>
  <si>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</si>
  <si>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</si>
  <si>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</si>
  <si>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</si>
  <si>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</si>
  <si>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</si>
  <si>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</si>
  <si>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</si>
  <si>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</si>
  <si>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</si>
  <si>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</si>
  <si>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</si>
  <si>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</si>
  <si>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</si>
  <si>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</si>
  <si>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</si>
  <si>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</si>
  <si>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</si>
  <si>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</si>
  <si>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</si>
  <si>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</si>
  <si>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</si>
  <si>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</si>
  <si>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</si>
  <si>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</si>
  <si>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</si>
  <si>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</si>
  <si>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</si>
  <si>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</si>
  <si>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</si>
  <si>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</si>
  <si>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</si>
  <si>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</si>
  <si>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</si>
  <si>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</si>
  <si>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</si>
  <si>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</si>
  <si>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</si>
  <si>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</si>
  <si>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</si>
  <si>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</si>
  <si>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</si>
  <si>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</si>
  <si>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</si>
  <si>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</si>
  <si>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</si>
  <si>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</si>
  <si>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</si>
  <si>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</si>
  <si>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</si>
  <si>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</si>
  <si>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</si>
  <si>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</si>
  <si>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</si>
  <si>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</si>
  <si>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</si>
  <si>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</si>
  <si>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</si>
  <si>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</si>
  <si>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</si>
  <si>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</si>
  <si>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</si>
  <si>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</si>
  <si>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</si>
  <si>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</si>
  <si>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</si>
  <si>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</si>
  <si>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</si>
  <si>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</si>
  <si>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</si>
  <si>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</si>
  <si>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</si>
  <si>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</si>
  <si>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</si>
  <si>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</si>
  <si>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</si>
  <si>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</si>
  <si>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</si>
  <si>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</si>
  <si>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</si>
  <si>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</si>
  <si>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</si>
  <si>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</si>
  <si>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</si>
  <si>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</si>
  <si>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</si>
  <si>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</si>
  <si>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</si>
  <si>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</si>
  <si>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</si>
  <si>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</si>
  <si>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</si>
  <si>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</si>
  <si>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</si>
  <si>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</si>
  <si>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</si>
  <si>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</si>
  <si>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</si>
  <si>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</si>
  <si>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</si>
  <si>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</si>
  <si>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</si>
  <si>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</si>
  <si>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</si>
  <si>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</si>
  <si>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</si>
  <si>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</si>
  <si>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</si>
  <si>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</si>
  <si>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</si>
  <si>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</si>
  <si>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</si>
  <si>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</si>
  <si>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</si>
  <si>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</si>
  <si>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</si>
  <si>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</si>
  <si>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</si>
  <si>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</si>
  <si>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</si>
  <si>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</si>
  <si>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</si>
  <si>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</si>
  <si>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</si>
  <si>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</si>
  <si>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</si>
  <si>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</si>
  <si>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</si>
  <si>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</si>
  <si>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</si>
  <si>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</si>
  <si>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</si>
  <si>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</si>
  <si>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</si>
  <si>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</si>
  <si>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</si>
  <si>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</si>
  <si>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</si>
  <si>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</si>
  <si>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</si>
  <si>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</si>
  <si>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</si>
  <si>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</si>
  <si>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</si>
  <si>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</si>
  <si>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</si>
  <si>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</si>
  <si>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</si>
  <si>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</si>
  <si>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</si>
  <si>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</si>
  <si>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</si>
  <si>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</si>
  <si>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</si>
  <si>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</si>
  <si>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</si>
  <si>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</si>
  <si>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</si>
  <si>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</si>
  <si>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</si>
  <si>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</si>
  <si>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</si>
  <si>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</si>
  <si>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</si>
  <si>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</si>
  <si>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</si>
  <si>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</si>
  <si>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</si>
  <si>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</si>
  <si>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</si>
  <si>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</si>
  <si>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</si>
  <si>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</si>
  <si>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</si>
  <si>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</si>
  <si>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</si>
  <si>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</si>
  <si>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</si>
  <si>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</si>
  <si>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</si>
  <si>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</si>
  <si>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</si>
  <si>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</si>
  <si>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</si>
  <si>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</si>
  <si>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</si>
  <si>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</si>
  <si>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</si>
  <si>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</si>
  <si>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</si>
  <si>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</si>
  <si>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</si>
  <si>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</si>
  <si>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</si>
  <si>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</si>
  <si>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</si>
  <si>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</si>
  <si>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</si>
  <si>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</si>
  <si>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</si>
  <si>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</si>
  <si>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</si>
  <si>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</si>
  <si>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</si>
  <si>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</si>
  <si>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</si>
  <si>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</si>
  <si>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</si>
  <si>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</si>
  <si>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</si>
  <si>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</si>
  <si>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</si>
  <si>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</si>
  <si>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</si>
  <si>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</si>
  <si>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</si>
  <si>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</si>
  <si>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</si>
  <si>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</si>
  <si>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</si>
  <si>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</si>
  <si>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</si>
  <si>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</si>
  <si>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</si>
  <si>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</si>
  <si>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</si>
  <si>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</si>
  <si>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</si>
  <si>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</si>
  <si>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</si>
  <si>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</si>
  <si>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</si>
  <si>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</si>
  <si>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</si>
  <si>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</si>
  <si>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</si>
  <si>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</si>
  <si>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</si>
  <si>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</si>
  <si>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</si>
  <si>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</si>
  <si>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</si>
  <si>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</si>
  <si>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</si>
  <si>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</si>
  <si>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</si>
  <si>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</si>
  <si>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</si>
  <si>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</si>
  <si>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</si>
  <si>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</si>
  <si>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</si>
  <si>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</si>
  <si>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</si>
  <si>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</si>
  <si>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</si>
  <si>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</si>
  <si>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</si>
  <si>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</si>
  <si>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</si>
  <si>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</si>
  <si>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</si>
  <si>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</si>
  <si>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</si>
  <si>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</si>
  <si>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</si>
  <si>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</si>
  <si>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</si>
  <si>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</si>
  <si>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</si>
  <si>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</si>
  <si>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</si>
  <si>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</si>
  <si>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</si>
  <si>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</si>
  <si>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</si>
  <si>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</si>
  <si>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</si>
  <si>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</si>
  <si>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</si>
  <si>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</si>
  <si>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</si>
  <si>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</si>
  <si>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</si>
  <si>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</si>
  <si>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</si>
  <si>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</si>
  <si>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</si>
  <si>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</si>
  <si>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</si>
  <si>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</si>
  <si>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</si>
  <si>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</si>
  <si>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</si>
  <si>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</si>
  <si>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</si>
  <si>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</si>
  <si>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</si>
  <si>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</si>
  <si>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</si>
  <si>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</si>
  <si>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</si>
  <si>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</si>
  <si>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</si>
  <si>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</si>
  <si>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</si>
  <si>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</si>
  <si>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</si>
  <si>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</si>
  <si>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</si>
  <si>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</si>
  <si>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</si>
  <si>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</si>
  <si>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</si>
  <si>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</si>
  <si>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</si>
  <si>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</si>
  <si>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</si>
  <si>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</si>
  <si>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</si>
  <si>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</si>
  <si>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</si>
  <si>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</si>
  <si>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</si>
  <si>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</si>
  <si>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</si>
  <si>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</si>
  <si>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</si>
  <si>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</si>
  <si>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</si>
  <si>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</si>
  <si>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</si>
  <si>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</si>
  <si>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</si>
  <si>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</si>
  <si>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</si>
  <si>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</si>
  <si>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</si>
  <si>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</si>
  <si>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</si>
  <si>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</si>
  <si>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</si>
  <si>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</si>
  <si>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</si>
  <si>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</si>
  <si>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</si>
  <si>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</si>
  <si>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</si>
  <si>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</si>
  <si>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</si>
  <si>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</si>
  <si>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</si>
  <si>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</si>
  <si>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</si>
  <si>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</si>
  <si>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</si>
  <si>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</si>
  <si>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</si>
  <si>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</si>
  <si>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</si>
  <si>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</si>
  <si>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</si>
  <si>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</si>
  <si>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</si>
  <si>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</si>
  <si>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</si>
  <si>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</si>
  <si>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</si>
  <si>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</si>
  <si>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</si>
  <si>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</si>
  <si>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</si>
  <si>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</si>
  <si>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</si>
  <si>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</si>
  <si>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</si>
  <si>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</si>
  <si>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</si>
  <si>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</si>
  <si>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</si>
  <si>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</si>
  <si>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</si>
  <si>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</si>
  <si>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</si>
  <si>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</si>
  <si>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</si>
  <si>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</si>
  <si>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</si>
  <si>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</si>
  <si>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</si>
  <si>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</si>
  <si>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</si>
  <si>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</si>
  <si>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</si>
  <si>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</si>
  <si>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</si>
  <si>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</si>
  <si>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</si>
  <si>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</si>
  <si>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</si>
  <si>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</si>
  <si>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</si>
  <si>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</si>
  <si>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</si>
  <si>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</si>
  <si>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</si>
  <si>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</si>
  <si>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</si>
  <si>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</si>
  <si>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</si>
  <si>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</si>
  <si>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</si>
  <si>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</si>
  <si>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</si>
  <si>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</si>
  <si>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</si>
  <si>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</si>
  <si>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</si>
  <si>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</si>
  <si>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</si>
  <si>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</si>
  <si>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</si>
  <si>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</si>
  <si>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</si>
  <si>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</si>
  <si>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</si>
  <si>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</si>
  <si>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</si>
  <si>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</si>
  <si>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</si>
  <si>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</si>
  <si>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</si>
  <si>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</si>
  <si>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</si>
  <si>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</si>
  <si>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</si>
  <si>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</si>
  <si>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</si>
  <si>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</si>
  <si>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</si>
  <si>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</si>
  <si>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</si>
  <si>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</si>
  <si>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</si>
  <si>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</si>
  <si>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</si>
  <si>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</si>
  <si>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</si>
  <si>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</si>
  <si>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</si>
  <si>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</si>
  <si>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</si>
  <si>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</si>
  <si>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</si>
  <si>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</si>
  <si>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</si>
  <si>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</si>
  <si>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</si>
  <si>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</si>
  <si>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</si>
  <si>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</si>
  <si>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</si>
  <si>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</si>
  <si>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</si>
  <si>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</si>
  <si>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</si>
  <si>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</si>
  <si>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</si>
  <si>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</si>
  <si>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</si>
  <si>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</si>
  <si>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</si>
  <si>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</si>
  <si>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</si>
  <si>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</si>
  <si>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</si>
  <si>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</si>
  <si>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</si>
  <si>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</si>
  <si>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</si>
  <si>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</si>
  <si>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</si>
  <si>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</si>
  <si>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</si>
  <si>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</si>
  <si>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</si>
  <si>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</si>
  <si>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</si>
  <si>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</si>
  <si>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</si>
  <si>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</si>
  <si>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</si>
  <si>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</si>
  <si>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</si>
  <si>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</si>
  <si>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</si>
  <si>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</si>
  <si>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</si>
  <si>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</si>
  <si>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</si>
  <si>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</si>
  <si>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</si>
  <si>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</si>
  <si>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</si>
  <si>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</si>
  <si>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</si>
  <si>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</si>
  <si>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</si>
  <si>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</si>
  <si>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</si>
  <si>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</si>
  <si>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</si>
  <si>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</si>
  <si>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</si>
  <si>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</si>
  <si>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</si>
  <si>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</si>
  <si>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</si>
  <si>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</si>
  <si>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</si>
  <si>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</si>
  <si>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</si>
  <si>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</si>
  <si>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</si>
  <si>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</si>
  <si>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</si>
  <si>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</si>
  <si>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</si>
  <si>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</si>
  <si>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</si>
  <si>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</si>
  <si>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</si>
  <si>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</si>
  <si>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</si>
  <si>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</si>
  <si>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</si>
  <si>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</si>
  <si>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</si>
  <si>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</si>
  <si>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</si>
  <si>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</si>
  <si>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</si>
  <si>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</si>
  <si>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</si>
  <si>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</si>
  <si>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</si>
  <si>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</si>
  <si>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</si>
  <si>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</si>
  <si>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</si>
  <si>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</si>
  <si>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</si>
  <si>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</si>
  <si>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</si>
  <si>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</si>
  <si>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</si>
  <si>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</si>
  <si>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</si>
  <si>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</si>
  <si>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</si>
  <si>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</si>
  <si>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</si>
  <si>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</si>
  <si>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</si>
  <si>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</si>
  <si>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</si>
  <si>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</si>
  <si>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</si>
  <si>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</si>
  <si>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</si>
  <si>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</si>
  <si>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</si>
  <si>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</si>
  <si>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</si>
  <si>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</si>
  <si>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</si>
  <si>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</si>
  <si>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</si>
  <si>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</si>
  <si>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</si>
  <si>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</si>
  <si>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</si>
  <si>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</si>
  <si>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</si>
  <si>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</si>
  <si>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</si>
  <si>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</si>
  <si>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</si>
  <si>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</si>
  <si>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</si>
  <si>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</si>
  <si>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</si>
  <si>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</si>
  <si>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</si>
  <si>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</si>
  <si>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</si>
  <si>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</si>
  <si>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</si>
  <si>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</si>
  <si>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</si>
  <si>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</si>
  <si>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</si>
  <si>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</si>
  <si>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</si>
  <si>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</si>
  <si>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</si>
  <si>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</si>
  <si>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</si>
  <si>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</si>
  <si>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</si>
  <si>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</si>
  <si>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</si>
  <si>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</si>
  <si>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</si>
  <si>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</si>
  <si>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</si>
  <si>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</si>
  <si>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</si>
  <si>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</si>
  <si>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</si>
  <si>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</si>
  <si>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</si>
  <si>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</si>
  <si>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</si>
  <si>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</si>
  <si>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</si>
  <si>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</si>
  <si>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</si>
  <si>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</si>
  <si>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</si>
  <si>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</si>
  <si>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</si>
  <si>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</si>
  <si>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</si>
  <si>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</si>
  <si>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</si>
  <si>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</si>
  <si>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</si>
  <si>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</si>
  <si>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</si>
  <si>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</si>
  <si>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</si>
  <si>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</si>
  <si>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</si>
  <si>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</si>
  <si>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</si>
  <si>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</si>
  <si>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</si>
  <si>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</si>
  <si>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</si>
  <si>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</si>
  <si>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</si>
  <si>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</si>
  <si>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</si>
  <si>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</si>
  <si>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</si>
  <si>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</si>
  <si>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</si>
  <si>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</si>
  <si>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</si>
  <si>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</si>
  <si>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</si>
  <si>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</si>
  <si>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</si>
  <si>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</si>
  <si>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</si>
  <si>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</si>
  <si>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</si>
  <si>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</si>
  <si>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</si>
  <si>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</si>
  <si>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</si>
  <si>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</si>
  <si>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</si>
  <si>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</si>
  <si>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</si>
  <si>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</si>
  <si>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</si>
  <si>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</si>
  <si>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</si>
  <si>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</si>
  <si>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</si>
  <si>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</si>
  <si>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</si>
  <si>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</si>
  <si>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</si>
  <si>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</si>
  <si>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</si>
  <si>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</si>
  <si>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</si>
  <si>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</si>
  <si>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</si>
  <si>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</si>
  <si>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</si>
  <si>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</si>
  <si>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</si>
  <si>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</si>
  <si>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</si>
  <si>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</si>
  <si>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</si>
  <si>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</si>
  <si>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</si>
  <si>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</si>
  <si>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</si>
  <si>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</si>
  <si>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</si>
  <si>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</si>
  <si>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</si>
  <si>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</si>
  <si>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</si>
  <si>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</si>
  <si>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</si>
  <si>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</si>
  <si>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</si>
  <si>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</si>
  <si>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</si>
  <si>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</si>
  <si>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</si>
  <si>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</si>
  <si>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</si>
  <si>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</si>
  <si>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</si>
  <si>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</si>
  <si>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</si>
  <si>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</si>
  <si>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</si>
  <si>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</si>
  <si>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</si>
  <si>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</si>
  <si>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</si>
  <si>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</si>
  <si>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</si>
  <si>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</si>
  <si>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</si>
  <si>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</si>
  <si>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</si>
  <si>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</si>
  <si>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</si>
  <si>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</si>
  <si>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</si>
  <si>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</si>
  <si>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</si>
  <si>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</si>
  <si>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</si>
  <si>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</si>
  <si>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</si>
  <si>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</si>
  <si>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</si>
  <si>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</si>
  <si>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</si>
  <si>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</si>
  <si>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</si>
  <si>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</si>
  <si>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</si>
  <si>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</si>
  <si>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</si>
  <si>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</si>
  <si>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</si>
  <si>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</si>
  <si>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</si>
  <si>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</si>
  <si>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</si>
  <si>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</si>
  <si>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</si>
  <si>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</si>
  <si>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</si>
  <si>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</si>
  <si>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</si>
  <si>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</si>
  <si>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</si>
  <si>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</si>
  <si>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</si>
  <si>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</si>
  <si>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</si>
  <si>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</si>
  <si>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</si>
  <si>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</si>
  <si>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</si>
  <si>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</si>
  <si>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</si>
  <si>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</si>
  <si>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</si>
  <si>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</si>
  <si>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</si>
  <si>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</si>
  <si>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</si>
  <si>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</si>
  <si>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</si>
  <si>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</si>
  <si>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</si>
  <si>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</si>
  <si>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</si>
  <si>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</si>
  <si>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</si>
  <si>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</si>
  <si>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</si>
  <si>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</si>
  <si>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</si>
  <si>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</si>
  <si>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</si>
  <si>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</si>
  <si>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</si>
  <si>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</si>
  <si>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</si>
  <si>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</si>
  <si>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</si>
  <si>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</si>
  <si>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</si>
  <si>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</si>
  <si>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</si>
  <si>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</si>
  <si>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</si>
  <si>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</si>
  <si>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</si>
  <si>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</si>
  <si>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</si>
  <si>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</si>
  <si>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</si>
  <si>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</si>
  <si>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</si>
  <si>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</si>
  <si>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</si>
  <si>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</si>
  <si>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</si>
  <si>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</si>
  <si>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</si>
  <si>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</si>
  <si>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</si>
  <si>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</si>
  <si>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</si>
  <si>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</si>
  <si>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</si>
  <si>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</si>
  <si>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</si>
  <si>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</si>
  <si>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</si>
  <si>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</si>
  <si>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</si>
  <si>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</si>
  <si>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</si>
  <si>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</si>
  <si>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</si>
  <si>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</si>
  <si>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</si>
  <si>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</si>
  <si>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</si>
  <si>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</si>
  <si>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</si>
  <si>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</si>
  <si>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</si>
  <si>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</si>
  <si>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</si>
  <si>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</si>
  <si>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</si>
  <si>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</si>
  <si>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</si>
  <si>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</si>
  <si>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</si>
  <si>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</si>
  <si>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</si>
  <si>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</si>
  <si>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</si>
  <si>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</si>
  <si>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</si>
  <si>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</si>
  <si>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</si>
  <si>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</si>
  <si>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</si>
  <si>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</si>
  <si>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</si>
  <si>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</si>
  <si>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</si>
  <si>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</si>
  <si>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</si>
  <si>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</si>
  <si>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</si>
  <si>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</si>
  <si>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</si>
  <si>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</si>
  <si>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</si>
  <si>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</si>
  <si>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</si>
  <si>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</si>
  <si>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</si>
  <si>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</si>
  <si>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</si>
  <si>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</si>
  <si>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</si>
  <si>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</si>
  <si>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</si>
  <si>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</si>
  <si>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</si>
  <si>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</si>
  <si>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</si>
  <si>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</si>
  <si>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</si>
  <si>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</si>
  <si>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</si>
  <si>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</si>
  <si>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</si>
  <si>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</si>
  <si>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</si>
  <si>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</si>
  <si>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</si>
  <si>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</si>
  <si>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</si>
  <si>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</si>
  <si>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</si>
  <si>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</si>
  <si>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</si>
  <si>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</si>
  <si>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</si>
  <si>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</si>
  <si>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</si>
  <si>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</si>
  <si>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</si>
  <si>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</si>
  <si>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</si>
  <si>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</si>
  <si>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</si>
  <si>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</si>
  <si>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</si>
  <si>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</si>
  <si>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</si>
  <si>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</si>
  <si>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</si>
  <si>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</si>
  <si>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</si>
  <si>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</si>
  <si>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</si>
  <si>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</si>
  <si>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</si>
  <si>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</si>
  <si>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</si>
  <si>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</si>
  <si>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</si>
  <si>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</si>
  <si>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</si>
  <si>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</si>
  <si>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</si>
  <si>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</si>
  <si>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</si>
  <si>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</si>
  <si>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</si>
  <si>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</si>
  <si>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</si>
  <si>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</si>
  <si>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</si>
  <si>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</si>
  <si>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</si>
  <si>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</si>
  <si>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</si>
  <si>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</si>
  <si>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</si>
  <si>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</si>
  <si>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</si>
  <si>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</si>
  <si>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</si>
  <si>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</si>
  <si>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</si>
  <si>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</si>
  <si>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</si>
  <si>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</si>
  <si>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</si>
  <si>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</si>
  <si>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</si>
  <si>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</si>
  <si>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</si>
  <si>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</si>
  <si>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</si>
  <si>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</si>
  <si>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</si>
  <si>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</si>
  <si>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</si>
  <si>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</si>
  <si>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</si>
  <si>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</si>
  <si>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</si>
  <si>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</si>
  <si>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</si>
  <si>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</si>
  <si>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</si>
  <si>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</si>
  <si>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</si>
  <si>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</si>
  <si>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</si>
  <si>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</si>
  <si>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</si>
  <si>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</si>
  <si>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</si>
  <si>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</si>
  <si>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</si>
  <si>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</si>
  <si>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</si>
  <si>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</si>
  <si>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</si>
  <si>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</si>
  <si>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</si>
  <si>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</si>
  <si>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</si>
  <si>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</si>
  <si>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</si>
  <si>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</si>
  <si>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</si>
  <si>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</si>
  <si>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</si>
  <si>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</si>
  <si>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</si>
  <si>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</si>
  <si>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</si>
  <si>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</si>
  <si>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</si>
  <si>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</si>
  <si>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</si>
  <si>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</si>
  <si>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</si>
  <si>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</si>
  <si>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</si>
  <si>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</si>
  <si>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</si>
  <si>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</si>
  <si>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</si>
  <si>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</si>
  <si>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</si>
  <si>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</si>
  <si>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</si>
  <si>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</si>
  <si>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</si>
  <si>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</si>
  <si>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</si>
  <si>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</si>
  <si>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</si>
  <si>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</si>
  <si>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</si>
  <si>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</si>
  <si>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</si>
  <si>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</si>
  <si>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</si>
  <si>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</si>
  <si>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</si>
  <si>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</si>
  <si>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</si>
  <si>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</si>
  <si>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</si>
  <si>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</si>
  <si>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</si>
  <si>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</si>
  <si>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</si>
  <si>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</si>
  <si>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</si>
  <si>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</si>
  <si>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</si>
  <si>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</si>
  <si>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</si>
  <si>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</si>
  <si>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</si>
  <si>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</si>
  <si>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</si>
  <si>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</si>
  <si>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</si>
  <si>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</si>
  <si>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</si>
  <si>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</si>
  <si>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</si>
  <si>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</si>
  <si>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</si>
  <si>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</si>
  <si>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</si>
  <si>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</si>
  <si>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</si>
  <si>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</si>
  <si>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</si>
  <si>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</si>
  <si>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</si>
  <si>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</si>
  <si>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</si>
  <si>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</si>
  <si>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</si>
  <si>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</si>
  <si>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</si>
  <si>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</si>
  <si>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</si>
  <si>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</si>
  <si>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</si>
  <si>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</si>
  <si>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</si>
  <si>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</si>
  <si>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</si>
  <si>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</si>
  <si>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</si>
  <si>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</si>
  <si>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</si>
  <si>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</si>
  <si>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</si>
  <si>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</si>
  <si>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</si>
  <si>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</si>
  <si>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</si>
  <si>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</si>
  <si>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</si>
  <si>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</si>
  <si>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</si>
  <si>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</si>
  <si>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</si>
  <si>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</si>
  <si>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</si>
  <si>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</si>
  <si>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</si>
  <si>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</si>
  <si>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</si>
  <si>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</si>
  <si>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</si>
  <si>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</si>
  <si>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</si>
  <si>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</si>
  <si>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</si>
  <si>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</si>
  <si>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</si>
  <si>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</si>
  <si>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</si>
  <si>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</si>
  <si>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</si>
  <si>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</si>
  <si>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</si>
  <si>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</si>
  <si>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</si>
  <si>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</si>
  <si>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</si>
  <si>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</si>
  <si>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</si>
  <si>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</si>
  <si>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</si>
  <si>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</si>
  <si>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</si>
  <si>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</si>
  <si>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</si>
  <si>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</si>
  <si>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</si>
  <si>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</si>
  <si>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</si>
  <si>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</si>
  <si>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</si>
  <si>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</si>
  <si>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</si>
  <si>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</si>
  <si>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</si>
  <si>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</si>
  <si>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</si>
  <si>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</si>
  <si>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</si>
  <si>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</si>
  <si>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</si>
  <si>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</si>
  <si>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</si>
  <si>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</si>
  <si>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</si>
  <si>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</si>
  <si>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</si>
  <si>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</si>
  <si>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</si>
  <si>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</si>
  <si>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</si>
  <si>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</si>
  <si>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</si>
  <si>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</si>
  <si>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</si>
  <si>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</si>
  <si>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</si>
  <si>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</si>
  <si>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</si>
  <si>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</si>
  <si>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</si>
  <si>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</si>
  <si>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</si>
  <si>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</si>
  <si>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</si>
  <si>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</si>
  <si>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</si>
  <si>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</si>
  <si>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</si>
  <si>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</si>
  <si>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</si>
  <si>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</si>
  <si>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</si>
  <si>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</si>
  <si>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</si>
  <si>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</si>
  <si>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</si>
  <si>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</si>
  <si>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</si>
  <si>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</si>
  <si>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</si>
  <si>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</si>
  <si>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</si>
  <si>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</si>
  <si>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</si>
  <si>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</si>
  <si>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</si>
  <si>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</si>
  <si>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</si>
  <si>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</si>
  <si>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</si>
  <si>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</si>
  <si>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</si>
  <si>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</si>
  <si>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</si>
  <si>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</si>
  <si>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</si>
  <si>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</si>
  <si>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</si>
  <si>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</si>
  <si>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</si>
  <si>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</si>
  <si>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</si>
  <si>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</si>
  <si>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</si>
  <si>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</si>
  <si>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</si>
  <si>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</si>
  <si>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</si>
  <si>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</si>
  <si>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</si>
  <si>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</si>
  <si>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</si>
  <si>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</si>
  <si>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</si>
  <si>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</si>
  <si>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</si>
  <si>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</si>
  <si>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</si>
  <si>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</si>
  <si>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</si>
  <si>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</si>
  <si>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</si>
  <si>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</si>
  <si>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</si>
  <si>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</si>
  <si>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</si>
  <si>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</si>
  <si>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</si>
  <si>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</si>
  <si>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</si>
  <si>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</si>
  <si>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</si>
  <si>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</si>
  <si>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</si>
  <si>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</si>
  <si>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</si>
  <si>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</si>
  <si>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</si>
  <si>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</si>
  <si>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</si>
  <si>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</si>
  <si>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</si>
  <si>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</si>
  <si>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</si>
  <si>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</si>
  <si>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</si>
  <si>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</si>
  <si>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</si>
  <si>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</si>
  <si>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</si>
  <si>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</si>
  <si>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</si>
  <si>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</si>
  <si>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</si>
  <si>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</si>
  <si>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</si>
  <si>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</si>
  <si>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</si>
  <si>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</si>
  <si>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</si>
  <si>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</si>
  <si>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</si>
  <si>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</si>
  <si>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</si>
  <si>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</si>
  <si>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</si>
  <si>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</si>
  <si>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</si>
  <si>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</si>
  <si>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</si>
  <si>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</si>
  <si>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</si>
  <si>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</si>
  <si>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</si>
  <si>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</si>
  <si>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</si>
  <si>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</si>
  <si>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</si>
  <si>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</si>
  <si>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</si>
  <si>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</si>
  <si>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</si>
  <si>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</si>
  <si>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</si>
  <si>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</si>
  <si>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</si>
  <si>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</si>
  <si>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</si>
  <si>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</si>
  <si>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</si>
  <si>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</si>
  <si>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</si>
  <si>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</si>
  <si>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</si>
  <si>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</si>
  <si>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</si>
  <si>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</si>
  <si>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</si>
  <si>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</si>
  <si>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</si>
  <si>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</si>
  <si>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</si>
  <si>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</si>
  <si>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</si>
  <si>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</si>
  <si>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</si>
  <si>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</si>
  <si>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</si>
  <si>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</si>
  <si>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</si>
  <si>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</si>
  <si>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</si>
  <si>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</si>
  <si>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</si>
  <si>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</si>
  <si>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</si>
  <si>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</si>
  <si>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</si>
  <si>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</si>
  <si>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</si>
  <si>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</si>
  <si>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</si>
  <si>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</si>
  <si>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</si>
  <si>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</si>
  <si>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</si>
  <si>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</si>
  <si>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</si>
  <si>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</si>
  <si>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</si>
  <si>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</si>
  <si>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</si>
  <si>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</si>
  <si>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</si>
  <si>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</si>
  <si>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</si>
  <si>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</si>
  <si>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</si>
  <si>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</si>
  <si>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</si>
  <si>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</si>
  <si>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</si>
  <si>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</si>
  <si>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</si>
  <si>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</si>
  <si>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</si>
  <si>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</si>
  <si>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</si>
  <si>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</si>
  <si>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</si>
  <si>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</si>
  <si>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</si>
  <si>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</si>
  <si>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</si>
  <si>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</si>
  <si>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</si>
  <si>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</si>
  <si>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</si>
  <si>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</si>
  <si>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</si>
  <si>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</si>
  <si>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</si>
  <si>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</si>
  <si>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</si>
  <si>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</si>
  <si>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</si>
  <si>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</si>
  <si>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</si>
  <si>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</si>
  <si>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</si>
  <si>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</si>
  <si>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</si>
  <si>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</si>
  <si>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</si>
  <si>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</si>
  <si>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</si>
  <si>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</si>
  <si>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</si>
  <si>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</si>
  <si>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</si>
  <si>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</si>
  <si>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</si>
  <si>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</si>
  <si>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</si>
  <si>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</si>
  <si>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</si>
  <si>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</si>
  <si>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</si>
  <si>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</si>
  <si>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</si>
  <si>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</si>
  <si>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</si>
  <si>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</si>
  <si>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</si>
  <si>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</si>
  <si>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</si>
  <si>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</si>
  <si>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</si>
  <si>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</si>
  <si>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</si>
  <si>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</si>
  <si>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</si>
  <si>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</si>
  <si>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</si>
  <si>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</si>
  <si>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</si>
  <si>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</si>
  <si>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</si>
  <si>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</si>
  <si>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</si>
  <si>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</si>
  <si>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</si>
  <si>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</si>
  <si>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</si>
  <si>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</si>
  <si>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</si>
  <si>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</si>
  <si>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</si>
  <si>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</si>
  <si>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</si>
  <si>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</si>
  <si>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</si>
  <si>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</si>
  <si>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</si>
  <si>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</si>
  <si>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</si>
  <si>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</si>
  <si>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</si>
  <si>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</si>
  <si>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</si>
  <si>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</si>
  <si>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</si>
  <si>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</si>
  <si>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</si>
  <si>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</si>
  <si>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</si>
  <si>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</si>
  <si>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</si>
  <si>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</si>
  <si>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</si>
  <si>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</si>
  <si>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</si>
  <si>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</si>
  <si>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</si>
  <si>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</si>
  <si>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</si>
  <si>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</si>
  <si>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</si>
  <si>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</si>
  <si>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</si>
  <si>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</si>
  <si>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</si>
  <si>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</si>
  <si>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</si>
  <si>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</si>
  <si>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</si>
  <si>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</si>
  <si>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</si>
  <si>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</si>
  <si>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</si>
  <si>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</si>
  <si>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</si>
  <si>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</si>
  <si>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</si>
  <si>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</si>
  <si>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</si>
  <si>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</si>
  <si>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</si>
  <si>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</si>
  <si>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</si>
  <si>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</si>
  <si>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</si>
  <si>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</si>
  <si>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</si>
  <si>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</si>
  <si>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</si>
  <si>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</si>
  <si>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</si>
  <si>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</si>
  <si>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</si>
  <si>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</si>
  <si>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</si>
  <si>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</si>
  <si>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</si>
  <si>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</si>
  <si>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</si>
  <si>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</si>
  <si>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</si>
  <si>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</si>
  <si>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</si>
  <si>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</si>
  <si>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</si>
  <si>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</si>
  <si>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</si>
  <si>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</si>
  <si>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</si>
  <si>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</si>
  <si>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</si>
  <si>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</si>
  <si>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</si>
  <si>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</si>
  <si>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</si>
  <si>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</si>
  <si>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</si>
  <si>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</si>
  <si>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</si>
  <si>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</si>
  <si>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</si>
  <si>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</si>
  <si>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</si>
  <si>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</si>
  <si>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</si>
  <si>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</si>
  <si>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</si>
  <si>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</si>
  <si>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</si>
  <si>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</si>
  <si>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</si>
  <si>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</si>
  <si>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</si>
  <si>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</si>
  <si>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</si>
  <si>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</si>
  <si>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</si>
  <si>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</si>
  <si>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</si>
  <si>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</si>
  <si>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</si>
  <si>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</si>
  <si>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</si>
  <si>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</si>
  <si>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</si>
  <si>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</si>
  <si>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</si>
  <si>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</si>
  <si>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</si>
  <si>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</si>
  <si>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</si>
  <si>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</si>
  <si>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</si>
  <si>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</si>
  <si>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</si>
  <si>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</si>
  <si>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</si>
  <si>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</si>
  <si>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</si>
  <si>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</si>
  <si>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</si>
  <si>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</si>
  <si>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</si>
  <si>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</si>
  <si>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</si>
  <si>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</si>
  <si>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</si>
  <si>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</si>
  <si>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</si>
  <si>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</si>
  <si>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</si>
  <si>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</si>
  <si>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</si>
  <si>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</si>
  <si>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</si>
  <si>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</si>
  <si>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</si>
  <si>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</si>
  <si>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</si>
  <si>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</si>
  <si>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</si>
  <si>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</si>
  <si>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</si>
  <si>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</si>
  <si>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</si>
  <si>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</si>
  <si>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</si>
  <si>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</si>
  <si>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</si>
  <si>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</si>
  <si>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</si>
  <si>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</si>
  <si>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</si>
  <si>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</si>
  <si>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</si>
  <si>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</si>
  <si>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</si>
  <si>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</si>
  <si>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</si>
  <si>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</si>
  <si>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</si>
  <si>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</si>
  <si>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</si>
  <si>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</si>
  <si>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</si>
  <si>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</si>
  <si>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</si>
  <si>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</si>
  <si>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</si>
  <si>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</si>
  <si>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</si>
  <si>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</si>
  <si>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</si>
  <si>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</si>
  <si>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</si>
  <si>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</si>
  <si>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</si>
  <si>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</si>
  <si>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</si>
  <si>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</si>
  <si>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</si>
  <si>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</si>
  <si>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</si>
  <si>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</si>
  <si>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</si>
  <si>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</si>
  <si>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</si>
  <si>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</si>
  <si>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</si>
  <si>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</si>
  <si>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</si>
  <si>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</si>
  <si>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</si>
  <si>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</si>
  <si>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</si>
  <si>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</si>
  <si>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</si>
  <si>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</si>
  <si>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</si>
  <si>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</si>
  <si>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</si>
  <si>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</si>
  <si>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</si>
  <si>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</si>
  <si>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</si>
  <si>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</si>
  <si>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</si>
  <si>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</si>
  <si>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</si>
  <si>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</si>
  <si>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</si>
  <si>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</si>
  <si>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</si>
  <si>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</si>
  <si>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</si>
  <si>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</si>
  <si>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</si>
  <si>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</si>
  <si>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</si>
  <si>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</si>
  <si>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</si>
  <si>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</si>
  <si>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</si>
  <si>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</si>
  <si>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</si>
  <si>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</si>
  <si>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</si>
  <si>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</si>
  <si>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</si>
  <si>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</si>
  <si>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</si>
  <si>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</si>
  <si>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</si>
  <si>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</si>
  <si>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</si>
  <si>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</si>
  <si>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</si>
  <si>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</si>
  <si>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</si>
  <si>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</si>
  <si>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</si>
  <si>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</si>
  <si>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</si>
  <si>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</si>
  <si>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</si>
  <si>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</si>
  <si>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</si>
  <si>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</si>
  <si>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</si>
  <si>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</si>
  <si>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</si>
  <si>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</si>
  <si>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</si>
  <si>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</si>
  <si>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</si>
  <si>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</si>
  <si>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</si>
  <si>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</si>
  <si>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</si>
  <si>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</si>
  <si>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</si>
  <si>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</si>
  <si>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</si>
  <si>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</si>
  <si>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</si>
  <si>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</si>
  <si>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</si>
  <si>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</si>
  <si>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</si>
  <si>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</si>
  <si>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</si>
  <si>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</si>
  <si>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</si>
  <si>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</si>
  <si>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</si>
  <si>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</si>
  <si>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</si>
  <si>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</si>
  <si>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</si>
  <si>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</si>
  <si>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</si>
  <si>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</si>
  <si>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</si>
  <si>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</si>
  <si>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</si>
  <si>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</si>
  <si>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</si>
  <si>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</si>
  <si>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</si>
  <si>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</si>
  <si>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</si>
  <si>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</si>
  <si>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</si>
  <si>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</si>
  <si>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</si>
  <si>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</si>
  <si>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</si>
  <si>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</si>
  <si>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</si>
  <si>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</si>
  <si>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</si>
  <si>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</si>
  <si>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</si>
  <si>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</si>
  <si>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</si>
  <si>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</si>
  <si>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</si>
  <si>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</si>
  <si>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</si>
  <si>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</si>
  <si>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</si>
  <si>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</si>
  <si>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</si>
  <si>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</si>
  <si>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</si>
  <si>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</si>
  <si>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</si>
  <si>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</si>
  <si>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</si>
  <si>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</si>
  <si>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</si>
  <si>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</si>
  <si>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</si>
  <si>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</si>
  <si>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</si>
  <si>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</si>
  <si>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</si>
  <si>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</si>
  <si>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</si>
  <si>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</si>
  <si>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</si>
  <si>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</si>
  <si>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</si>
  <si>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</si>
  <si>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</si>
  <si>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</si>
  <si>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</si>
  <si>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</si>
  <si>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</si>
  <si>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</si>
  <si>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</si>
  <si>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</si>
  <si>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</si>
  <si>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</si>
  <si>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</si>
  <si>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</si>
  <si>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</si>
  <si>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</si>
  <si>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</si>
  <si>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</si>
  <si>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</si>
  <si>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</si>
  <si>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</si>
  <si>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</si>
  <si>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</si>
  <si>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</si>
  <si>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</si>
  <si>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</si>
  <si>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</si>
  <si>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</si>
  <si>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</si>
  <si>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</si>
  <si>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</si>
  <si>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</si>
  <si>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</si>
  <si>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</si>
  <si>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</si>
  <si>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</si>
  <si>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</si>
  <si>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</si>
  <si>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</si>
  <si>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</si>
  <si>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</si>
  <si>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</si>
  <si>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</si>
  <si>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</si>
  <si>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</si>
  <si>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</si>
  <si>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</si>
  <si>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</si>
  <si>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</si>
  <si>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</si>
  <si>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</si>
  <si>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</si>
  <si>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</si>
  <si>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</si>
  <si>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</si>
  <si>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</si>
  <si>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</si>
  <si>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</si>
  <si>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</si>
  <si>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</si>
  <si>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</si>
  <si>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</si>
  <si>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</si>
  <si>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</si>
  <si>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</si>
  <si>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</si>
  <si>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</si>
  <si>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</si>
  <si>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</si>
  <si>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</si>
  <si>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</si>
  <si>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</si>
  <si>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</si>
  <si>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</si>
  <si>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</si>
  <si>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</si>
  <si>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</si>
  <si>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</si>
  <si>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</si>
  <si>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</si>
  <si>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</si>
  <si>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</si>
  <si>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</si>
  <si>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</si>
  <si>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</si>
  <si>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</si>
  <si>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</si>
  <si>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</si>
  <si>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</si>
  <si>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</si>
  <si>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</si>
  <si>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</si>
  <si>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</si>
  <si>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</si>
  <si>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</si>
  <si>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</si>
  <si>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</si>
  <si>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</si>
  <si>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</si>
  <si>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</si>
  <si>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</si>
  <si>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</si>
  <si>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</si>
  <si>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</si>
  <si>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</si>
  <si>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</si>
  <si>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</si>
  <si>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</si>
  <si>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</si>
  <si>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</si>
  <si>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</si>
  <si>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</si>
  <si>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</si>
  <si>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</si>
  <si>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</si>
  <si>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</si>
  <si>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</si>
  <si>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</si>
  <si>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</si>
  <si>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</si>
  <si>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</si>
  <si>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</si>
  <si>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</si>
  <si>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</si>
  <si>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</si>
  <si>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</si>
  <si>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</si>
  <si>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</si>
  <si>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</si>
  <si>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</si>
  <si>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</si>
  <si>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</si>
  <si>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</si>
  <si>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</si>
  <si>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</si>
  <si>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</si>
  <si>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</si>
  <si>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</si>
  <si>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</si>
  <si>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</si>
  <si>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</si>
  <si>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</si>
  <si>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</si>
  <si>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</si>
  <si>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</si>
  <si>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</si>
  <si>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</si>
  <si>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</si>
  <si>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</si>
  <si>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</si>
  <si>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</si>
  <si>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</si>
  <si>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</si>
  <si>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</si>
  <si>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</si>
  <si>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</si>
  <si>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</si>
  <si>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</si>
  <si>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</si>
  <si>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</si>
  <si>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</si>
  <si>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</si>
  <si>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</si>
  <si>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</si>
  <si>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</si>
  <si>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</si>
  <si>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</si>
  <si>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</si>
  <si>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</si>
  <si>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</si>
  <si>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</si>
  <si>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</si>
  <si>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</si>
  <si>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</si>
  <si>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</si>
  <si>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</si>
  <si>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</si>
  <si>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</si>
  <si>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</si>
  <si>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</si>
  <si>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</si>
  <si>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</si>
  <si>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</si>
  <si>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</si>
  <si>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</si>
  <si>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</si>
  <si>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</si>
  <si>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</si>
  <si>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</si>
  <si>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</si>
  <si>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</si>
  <si>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</si>
  <si>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</si>
  <si>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</si>
  <si>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</si>
  <si>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</si>
  <si>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</si>
  <si>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</si>
  <si>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</si>
  <si>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</si>
  <si>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</si>
  <si>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</si>
  <si>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</si>
  <si>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</si>
  <si>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</si>
  <si>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</si>
  <si>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</si>
  <si>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</si>
  <si>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</si>
  <si>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</si>
  <si>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</si>
  <si>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</si>
  <si>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</si>
  <si>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</si>
  <si>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</si>
  <si>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</si>
  <si>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</si>
  <si>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</si>
  <si>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</si>
  <si>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</si>
  <si>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</si>
  <si>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</si>
  <si>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</si>
  <si>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</si>
  <si>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</si>
  <si>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</si>
  <si>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</si>
  <si>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</si>
  <si>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</si>
  <si>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</si>
  <si>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</si>
  <si>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</si>
  <si>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</si>
  <si>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</si>
  <si>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</si>
  <si>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</si>
  <si>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</si>
  <si>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</si>
  <si>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</si>
  <si>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</si>
  <si>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</si>
  <si>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</si>
  <si>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</si>
  <si>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</si>
  <si>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</si>
  <si>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</si>
  <si>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</si>
  <si>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</si>
  <si>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</si>
  <si>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</si>
  <si>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</si>
  <si>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</si>
  <si>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</si>
  <si>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</si>
  <si>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</si>
  <si>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</si>
  <si>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</si>
  <si>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</si>
  <si>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</si>
  <si>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</si>
  <si>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</si>
  <si>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</si>
  <si>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</si>
  <si>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</si>
  <si>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</si>
  <si>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</si>
  <si>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</si>
  <si>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</si>
  <si>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</si>
  <si>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</si>
  <si>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</si>
  <si>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</si>
  <si>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</si>
  <si>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</si>
  <si>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</si>
  <si>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</si>
  <si>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</si>
  <si>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</si>
  <si>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</si>
  <si>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</si>
  <si>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</si>
  <si>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</si>
  <si>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</si>
  <si>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</si>
  <si>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</si>
  <si>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</si>
  <si>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</si>
  <si>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</si>
  <si>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</si>
  <si>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</si>
  <si>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</si>
  <si>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</si>
  <si>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</si>
  <si>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</si>
  <si>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</si>
  <si>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</si>
  <si>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</si>
  <si>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</si>
  <si>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</si>
  <si>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</si>
  <si>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</si>
  <si>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</si>
  <si>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</si>
  <si>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</si>
  <si>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</si>
  <si>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</si>
  <si>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</si>
  <si>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</si>
  <si>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</si>
  <si>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</si>
  <si>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</si>
  <si>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</si>
  <si>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</si>
  <si>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</si>
  <si>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</si>
  <si>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</si>
  <si>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</si>
  <si>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</si>
  <si>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</si>
  <si>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</si>
  <si>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</si>
  <si>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</si>
  <si>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</si>
  <si>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</si>
  <si>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</si>
  <si>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</si>
  <si>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</si>
  <si>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</si>
  <si>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</si>
  <si>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</si>
  <si>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</si>
  <si>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</si>
  <si>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</si>
  <si>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</si>
  <si>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</si>
  <si>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</si>
  <si>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</si>
  <si>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</si>
  <si>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</si>
  <si>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</si>
  <si>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</si>
  <si>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</si>
  <si>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</si>
  <si>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</si>
  <si>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</si>
  <si>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</si>
  <si>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</si>
  <si>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</si>
  <si>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</si>
  <si>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</si>
  <si>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</si>
  <si>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</si>
  <si>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</si>
  <si>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</si>
  <si>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</si>
  <si>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</si>
  <si>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</si>
  <si>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</si>
  <si>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</si>
  <si>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</si>
  <si>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</si>
  <si>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</si>
  <si>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</si>
  <si>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</si>
  <si>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</si>
  <si>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</si>
  <si>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</si>
  <si>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</si>
  <si>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</si>
  <si>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</si>
  <si>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</si>
  <si>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</si>
  <si>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</si>
  <si>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</si>
  <si>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</si>
  <si>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</si>
  <si>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</si>
  <si>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</si>
  <si>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</si>
  <si>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</si>
  <si>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</si>
  <si>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</si>
  <si>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</si>
  <si>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</si>
  <si>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</si>
  <si>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</si>
  <si>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</si>
  <si>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</si>
  <si>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</si>
  <si>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</si>
  <si>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</si>
  <si>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</si>
  <si>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</si>
  <si>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</si>
  <si>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</si>
  <si>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</si>
  <si>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</si>
  <si>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</si>
  <si>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</si>
  <si>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</si>
  <si>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</si>
  <si>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</si>
  <si>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</si>
  <si>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</si>
  <si>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</si>
  <si>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</si>
  <si>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</si>
  <si>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</si>
  <si>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</si>
  <si>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</si>
  <si>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</si>
  <si>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</si>
  <si>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</si>
  <si>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</si>
  <si>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</si>
  <si>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</si>
  <si>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</si>
  <si>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</si>
  <si>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</si>
  <si>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</si>
  <si>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</si>
  <si>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</si>
  <si>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</si>
  <si>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</si>
  <si>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</si>
  <si>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</si>
  <si>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</si>
  <si>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</si>
  <si>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</si>
  <si>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</si>
  <si>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</si>
  <si>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</si>
  <si>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</si>
  <si>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</si>
  <si>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</si>
  <si>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</si>
  <si>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</si>
  <si>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</si>
  <si>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</si>
  <si>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</si>
  <si>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</si>
  <si>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</si>
  <si>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</si>
  <si>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</si>
  <si>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</si>
  <si>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</si>
  <si>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</si>
  <si>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</si>
  <si>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</si>
  <si>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</si>
  <si>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</si>
  <si>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</si>
  <si>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</si>
  <si>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</si>
  <si>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</si>
  <si>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</si>
  <si>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</si>
  <si>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</si>
  <si>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</si>
  <si>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</si>
  <si>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</si>
  <si>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</si>
  <si>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</si>
  <si>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</si>
  <si>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</si>
  <si>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</si>
  <si>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</si>
  <si>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</si>
  <si>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</si>
  <si>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</si>
  <si>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</si>
  <si>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</si>
  <si>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</si>
  <si>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</si>
  <si>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</si>
  <si>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</si>
  <si>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</si>
  <si>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</si>
  <si>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</si>
  <si>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</si>
  <si>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</si>
  <si>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</si>
  <si>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</si>
  <si>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</si>
  <si>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</si>
  <si>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</si>
  <si>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</si>
  <si>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</si>
  <si>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</si>
  <si>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</si>
  <si>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</si>
  <si>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</si>
  <si>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</si>
  <si>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</si>
  <si>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</si>
  <si>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</si>
  <si>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</si>
  <si>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</si>
  <si>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</si>
  <si>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</si>
  <si>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</si>
  <si>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</si>
  <si>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</si>
  <si>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</si>
  <si>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</si>
  <si>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</si>
  <si>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</si>
  <si>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</si>
  <si>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</si>
  <si>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</si>
  <si>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</si>
  <si>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</si>
  <si>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</si>
  <si>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</si>
  <si>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</si>
  <si>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</si>
  <si>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</si>
  <si>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</si>
  <si>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</si>
  <si>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</si>
  <si>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</si>
  <si>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</si>
  <si>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</si>
  <si>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</si>
  <si>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</si>
  <si>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</si>
  <si>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</si>
  <si>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</si>
  <si>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</si>
  <si>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</si>
  <si>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</si>
  <si>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</si>
  <si>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</si>
  <si>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</si>
  <si>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</si>
  <si>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</si>
  <si>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</si>
  <si>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</si>
  <si>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</si>
  <si>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</si>
  <si>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</si>
  <si>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</si>
  <si>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</si>
  <si>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</si>
  <si>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</si>
  <si>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</si>
  <si>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</si>
  <si>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</si>
  <si>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</si>
  <si>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</si>
  <si>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</si>
  <si>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</si>
  <si>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</si>
  <si>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</si>
  <si>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</si>
  <si>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</si>
  <si>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</si>
  <si>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</si>
  <si>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</si>
  <si>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</si>
  <si>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</si>
  <si>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</si>
  <si>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</si>
  <si>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</si>
  <si>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</si>
  <si>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</si>
  <si>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</si>
  <si>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</si>
  <si>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</si>
  <si>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</si>
  <si>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</si>
  <si>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</si>
  <si>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</si>
  <si>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</si>
  <si>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</si>
  <si>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</si>
  <si>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</si>
  <si>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</si>
  <si>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</si>
  <si>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</si>
  <si>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</si>
  <si>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</si>
  <si>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</si>
  <si>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</si>
  <si>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</si>
  <si>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</si>
  <si>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</si>
  <si>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</si>
  <si>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</si>
  <si>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</si>
  <si>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</si>
  <si>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</si>
  <si>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</si>
  <si>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</si>
  <si>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</si>
  <si>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</si>
  <si>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</si>
  <si>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</si>
  <si>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</si>
  <si>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</si>
  <si>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</si>
  <si>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</si>
  <si>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</si>
  <si>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</si>
  <si>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</si>
  <si>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</si>
  <si>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</si>
  <si>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</si>
  <si>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</si>
  <si>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</si>
  <si>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</si>
  <si>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</si>
  <si>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</si>
  <si>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</si>
  <si>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</si>
  <si>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</si>
  <si>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</si>
  <si>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</si>
  <si>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</si>
  <si>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</si>
  <si>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</si>
  <si>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</si>
  <si>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</si>
  <si>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</si>
  <si>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</si>
  <si>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</si>
  <si>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</si>
  <si>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</si>
  <si>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</si>
  <si>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</si>
  <si>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</si>
  <si>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</si>
  <si>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</si>
  <si>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</si>
  <si>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</si>
  <si>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</si>
  <si>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</si>
  <si>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</si>
  <si>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</si>
  <si>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</si>
  <si>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</si>
  <si>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</si>
  <si>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</si>
  <si>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</si>
  <si>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</si>
  <si>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</si>
  <si>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</si>
  <si>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</si>
  <si>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</si>
  <si>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</si>
  <si>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</si>
  <si>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</si>
  <si>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</si>
  <si>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</si>
  <si>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</si>
  <si>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</si>
  <si>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</si>
  <si>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</si>
  <si>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</si>
  <si>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</si>
  <si>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</si>
  <si>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</si>
  <si>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</si>
  <si>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</si>
  <si>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</si>
  <si>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</si>
  <si>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</si>
  <si>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</si>
  <si>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</si>
  <si>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</si>
  <si>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</si>
  <si>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</si>
  <si>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</si>
  <si>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</si>
  <si>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</si>
  <si>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</si>
  <si>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</si>
  <si>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</si>
  <si>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</si>
  <si>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</si>
  <si>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</si>
  <si>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</si>
  <si>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</si>
  <si>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</si>
  <si>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</si>
  <si>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</si>
  <si>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</si>
  <si>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</si>
  <si>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</si>
  <si>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</si>
  <si>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</si>
  <si>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</si>
  <si>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</si>
  <si>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</si>
  <si>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</si>
  <si>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</si>
  <si>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</si>
  <si>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</si>
  <si>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</si>
  <si>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</si>
  <si>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</si>
  <si>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</si>
  <si>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</si>
  <si>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</si>
  <si>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</si>
  <si>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</si>
  <si>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</si>
  <si>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</si>
  <si>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</si>
  <si>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</si>
  <si>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</si>
  <si>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</si>
  <si>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</si>
  <si>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</si>
  <si>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</si>
  <si>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</si>
  <si>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</si>
  <si>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</si>
  <si>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</si>
  <si>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</si>
  <si>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</si>
  <si>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</si>
  <si>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</si>
  <si>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</si>
  <si>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</si>
  <si>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</si>
  <si>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</si>
  <si>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</si>
  <si>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</si>
  <si>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</si>
  <si>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</si>
  <si>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</si>
  <si>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</si>
  <si>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</si>
  <si>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</si>
  <si>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</si>
  <si>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</si>
  <si>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</si>
  <si>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</si>
  <si>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</si>
  <si>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</si>
  <si>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</si>
  <si>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</si>
  <si>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</si>
  <si>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</si>
  <si>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</si>
  <si>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</si>
  <si>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</si>
  <si>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</si>
  <si>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</si>
  <si>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</si>
  <si>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</si>
  <si>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</si>
  <si>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</si>
  <si>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</si>
  <si>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</si>
  <si>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</si>
  <si>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</si>
  <si>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</si>
  <si>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</si>
  <si>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</si>
  <si>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</si>
  <si>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</si>
  <si>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</si>
  <si>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</si>
  <si>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</si>
  <si>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</si>
  <si>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</si>
  <si>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</si>
  <si>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</si>
  <si>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</si>
  <si>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</si>
  <si>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</si>
  <si>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</si>
  <si>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</si>
  <si>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</si>
  <si>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</si>
  <si>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</si>
  <si>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</si>
  <si>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</si>
  <si>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</si>
  <si>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</si>
  <si>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</si>
  <si>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</si>
  <si>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</si>
  <si>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</si>
  <si>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</si>
  <si>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</si>
  <si>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</si>
  <si>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</si>
  <si>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</si>
  <si>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</si>
  <si>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</si>
  <si>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</si>
  <si>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</si>
  <si>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</si>
  <si>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</si>
  <si>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</si>
  <si>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</si>
  <si>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</si>
  <si>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</si>
  <si>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</si>
  <si>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</si>
  <si>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</si>
  <si>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</si>
  <si>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</si>
  <si>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</si>
  <si>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</si>
  <si>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</si>
  <si>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</si>
  <si>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</si>
  <si>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</si>
  <si>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</si>
  <si>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</si>
  <si>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</si>
  <si>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</si>
  <si>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</si>
  <si>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</si>
  <si>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</si>
  <si>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</si>
  <si>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</si>
  <si>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</si>
  <si>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</si>
  <si>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</si>
  <si>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</si>
  <si>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</si>
  <si>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</si>
  <si>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</si>
  <si>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</si>
  <si>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</si>
  <si>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</si>
  <si>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</si>
  <si>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</si>
  <si>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</si>
  <si>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</si>
  <si>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</si>
  <si>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</si>
  <si>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</si>
  <si>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</si>
  <si>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</si>
  <si>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</si>
  <si>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</si>
  <si>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</si>
  <si>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</si>
  <si>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</si>
  <si>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</si>
  <si>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</si>
  <si>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</si>
  <si>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</si>
  <si>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</si>
  <si>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</si>
  <si>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</si>
  <si>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</si>
  <si>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</si>
  <si>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</si>
  <si>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</si>
  <si>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</si>
  <si>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</si>
  <si>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</si>
  <si>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</si>
  <si>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</si>
  <si>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</si>
  <si>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</si>
  <si>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</si>
  <si>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</si>
  <si>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</si>
  <si>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</si>
  <si>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</si>
  <si>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</si>
  <si>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</si>
  <si>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</si>
  <si>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</si>
  <si>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</si>
  <si>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</si>
  <si>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</si>
  <si>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</si>
  <si>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</si>
  <si>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</si>
  <si>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</si>
  <si>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</si>
  <si>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</si>
  <si>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</si>
  <si>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</si>
  <si>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</si>
  <si>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</si>
  <si>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</si>
  <si>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</si>
  <si>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</si>
  <si>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</si>
  <si>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</si>
  <si>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</si>
  <si>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</si>
  <si>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</si>
  <si>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</si>
  <si>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</si>
  <si>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</si>
  <si>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</si>
  <si>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</si>
  <si>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</si>
  <si>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</si>
  <si>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</si>
  <si>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</si>
  <si>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</si>
  <si>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</si>
  <si>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</si>
  <si>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</si>
  <si>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</si>
  <si>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</si>
  <si>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</si>
  <si>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</si>
  <si>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</si>
  <si>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</si>
  <si>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</si>
  <si>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</si>
  <si>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</si>
  <si>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</si>
  <si>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</si>
  <si>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</si>
  <si>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</si>
  <si>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</si>
  <si>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</si>
  <si>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</si>
  <si>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</si>
  <si>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</si>
  <si>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</si>
  <si>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</si>
  <si>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</si>
  <si>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</si>
  <si>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</si>
  <si>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</si>
  <si>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</si>
  <si>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</si>
  <si>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</si>
  <si>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</si>
  <si>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</si>
  <si>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</si>
  <si>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</si>
  <si>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</si>
  <si>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</si>
  <si>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</si>
  <si>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</si>
  <si>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</si>
  <si>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</si>
  <si>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</si>
  <si>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</si>
  <si>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</si>
  <si>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</si>
  <si>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</si>
  <si>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</si>
  <si>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</si>
  <si>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</si>
  <si>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</si>
  <si>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</si>
  <si>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</si>
  <si>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</si>
  <si>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</si>
  <si>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</si>
  <si>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</si>
  <si>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</si>
  <si>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</si>
  <si>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</si>
  <si>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</si>
  <si>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</si>
  <si>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</si>
  <si>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</si>
  <si>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</si>
  <si>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</si>
  <si>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</si>
  <si>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</si>
  <si>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</si>
  <si>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</si>
  <si>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</si>
  <si>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</si>
  <si>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</si>
  <si>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</si>
  <si>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</si>
  <si>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</si>
  <si>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</si>
  <si>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</si>
  <si>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</si>
  <si>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</si>
  <si>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</si>
  <si>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</si>
  <si>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</si>
  <si>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</si>
  <si>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</si>
  <si>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</si>
  <si>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</si>
  <si>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</si>
  <si>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</si>
  <si>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</si>
  <si>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</si>
  <si>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</si>
  <si>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</si>
  <si>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</si>
  <si>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</si>
  <si>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</si>
  <si>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</si>
  <si>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</si>
  <si>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</si>
  <si>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</si>
  <si>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</si>
  <si>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</si>
  <si>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</si>
  <si>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</si>
  <si>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</si>
  <si>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</si>
  <si>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</si>
  <si>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</si>
  <si>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</si>
  <si>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</si>
  <si>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</si>
  <si>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</si>
  <si>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</si>
  <si>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</si>
  <si>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</si>
  <si>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</si>
  <si>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</si>
  <si>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</si>
  <si>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</si>
  <si>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</si>
  <si>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</si>
  <si>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</si>
  <si>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</si>
  <si>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</si>
  <si>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</si>
  <si>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</si>
  <si>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</si>
  <si>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</si>
  <si>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</si>
  <si>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</si>
  <si>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</si>
  <si>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</si>
  <si>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</si>
  <si>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</si>
  <si>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</si>
  <si>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</si>
  <si>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</si>
  <si>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</si>
  <si>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</si>
  <si>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</si>
  <si>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</si>
  <si>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</si>
  <si>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</si>
  <si>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</si>
  <si>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</si>
  <si>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</si>
  <si>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</si>
  <si>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</si>
  <si>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</si>
  <si>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</si>
  <si>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</si>
  <si>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</si>
  <si>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</si>
  <si>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</si>
  <si>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</si>
  <si>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</si>
  <si>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</si>
  <si>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</si>
  <si>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</si>
  <si>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</si>
  <si>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</si>
  <si>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</si>
  <si>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</si>
  <si>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</si>
  <si>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</si>
  <si>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</si>
  <si>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</si>
  <si>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</si>
  <si>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</si>
  <si>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</si>
  <si>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</si>
  <si>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</si>
  <si>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</si>
  <si>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</si>
  <si>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</si>
  <si>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</si>
  <si>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</si>
  <si>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</si>
  <si>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</si>
  <si>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</si>
  <si>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</si>
  <si>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</si>
  <si>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</si>
  <si>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</si>
  <si>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</si>
  <si>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</si>
  <si>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</si>
  <si>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</si>
  <si>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</si>
  <si>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</si>
  <si>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</si>
  <si>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</si>
  <si>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</si>
  <si>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</si>
  <si>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</si>
  <si>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</si>
  <si>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</si>
  <si>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</si>
  <si>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</si>
  <si>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</si>
  <si>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</si>
  <si>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</si>
  <si>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</si>
  <si>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</si>
  <si>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</si>
  <si>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</si>
  <si>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</si>
  <si>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</si>
  <si>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</si>
  <si>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</si>
  <si>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</si>
  <si>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</si>
  <si>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</si>
  <si>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</si>
  <si>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</si>
  <si>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</si>
  <si>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</si>
  <si>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</si>
  <si>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</si>
  <si>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</si>
  <si>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</si>
  <si>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</si>
  <si>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</si>
  <si>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</si>
  <si>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</si>
  <si>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</si>
  <si>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</si>
  <si>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</si>
  <si>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</si>
  <si>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</si>
  <si>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</si>
  <si>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</si>
  <si>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</si>
  <si>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</si>
  <si>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</si>
  <si>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</si>
  <si>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</si>
  <si>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</si>
  <si>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</si>
  <si>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</si>
  <si>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</si>
  <si>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</si>
  <si>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</si>
  <si>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</si>
  <si>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</si>
  <si>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</si>
  <si>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</si>
  <si>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</si>
  <si>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</si>
  <si>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</si>
  <si>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</si>
  <si>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</si>
  <si>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</si>
  <si>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</si>
  <si>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</si>
  <si>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</si>
  <si>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</si>
  <si>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</si>
  <si>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</si>
  <si>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</si>
  <si>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</si>
  <si>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</si>
  <si>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</si>
  <si>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</si>
  <si>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</si>
  <si>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</si>
  <si>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</si>
  <si>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</si>
  <si>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</si>
  <si>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</si>
  <si>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</si>
  <si>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</si>
  <si>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</si>
  <si>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</si>
  <si>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</si>
  <si>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</si>
  <si>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</si>
  <si>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</si>
  <si>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</si>
  <si>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</si>
  <si>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</si>
  <si>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</si>
  <si>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</si>
  <si>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</si>
  <si>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</si>
  <si>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</si>
  <si>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</si>
  <si>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</si>
  <si>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</si>
  <si>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</si>
  <si>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</si>
  <si>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</si>
  <si>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</si>
  <si>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</si>
  <si>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</si>
  <si>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</si>
  <si>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</si>
  <si>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</si>
  <si>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</si>
  <si>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</si>
  <si>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</si>
  <si>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</si>
  <si>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</si>
  <si>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</si>
  <si>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</si>
  <si>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</si>
  <si>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</si>
  <si>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</si>
  <si>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</si>
  <si>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</si>
  <si>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</si>
  <si>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</si>
  <si>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</si>
  <si>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</si>
  <si>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</si>
  <si>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</si>
  <si>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</si>
  <si>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</si>
  <si>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</si>
  <si>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</si>
  <si>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</si>
  <si>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</si>
  <si>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</si>
  <si>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</si>
  <si>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</si>
  <si>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</si>
  <si>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</si>
  <si>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</si>
  <si>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</si>
  <si>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</si>
  <si>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</si>
  <si>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</si>
  <si>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</si>
  <si>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</si>
  <si>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</si>
  <si>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</si>
  <si>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</si>
  <si>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</si>
  <si>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</si>
  <si>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</si>
  <si>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</si>
  <si>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</si>
  <si>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</si>
  <si>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</si>
  <si>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</si>
  <si>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</si>
  <si>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</si>
  <si>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</si>
  <si>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</si>
  <si>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</si>
  <si>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</si>
  <si>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</si>
  <si>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</si>
  <si>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</si>
  <si>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</si>
  <si>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</si>
  <si>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</si>
  <si>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</si>
  <si>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</si>
  <si>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</si>
  <si>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</si>
  <si>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</si>
  <si>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</si>
  <si>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</si>
  <si>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</si>
  <si>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</si>
  <si>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</si>
  <si>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</si>
  <si>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</si>
  <si>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</si>
  <si>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</si>
  <si>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</si>
  <si>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</si>
  <si>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</si>
  <si>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</si>
  <si>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</si>
  <si>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</si>
  <si>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</si>
  <si>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</si>
  <si>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</si>
  <si>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</si>
  <si>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</si>
  <si>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</si>
  <si>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</si>
  <si>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</si>
  <si>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</si>
  <si>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</si>
  <si>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</si>
  <si>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</si>
  <si>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</si>
  <si>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</si>
  <si>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</si>
  <si>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</si>
  <si>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</si>
  <si>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</si>
  <si>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</si>
  <si>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</si>
  <si>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</si>
  <si>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</si>
  <si>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</si>
  <si>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</si>
  <si>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</si>
  <si>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</si>
  <si>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</si>
  <si>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</si>
  <si>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</si>
  <si>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</si>
  <si>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</si>
  <si>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</si>
  <si>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</si>
  <si>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</si>
  <si>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</si>
  <si>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</si>
  <si>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</si>
  <si>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</si>
  <si>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</si>
  <si>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</si>
  <si>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</si>
  <si>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</si>
  <si>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</si>
  <si>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</si>
  <si>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</si>
  <si>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</si>
  <si>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</si>
  <si>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</si>
  <si>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</si>
  <si>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</si>
  <si>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</si>
  <si>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</si>
  <si>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</si>
  <si>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</si>
  <si>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</si>
  <si>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</si>
  <si>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</si>
  <si>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</si>
  <si>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</si>
  <si>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</si>
  <si>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</si>
  <si>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</si>
  <si>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</si>
  <si>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</si>
  <si>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</si>
  <si>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</si>
  <si>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</si>
  <si>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</si>
  <si>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</si>
  <si>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</si>
  <si>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</si>
  <si>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</si>
  <si>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</si>
  <si>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</si>
  <si>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</si>
  <si>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</si>
  <si>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</si>
  <si>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</si>
  <si>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</si>
  <si>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</si>
  <si>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</si>
  <si>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</si>
  <si>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</si>
  <si>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</si>
  <si>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</si>
  <si>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</si>
  <si>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</si>
  <si>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</si>
  <si>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</si>
  <si>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</si>
  <si>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</si>
  <si>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</si>
  <si>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</si>
  <si>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</si>
  <si>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</si>
  <si>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</si>
  <si>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</si>
  <si>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</si>
  <si>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</si>
  <si>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</si>
  <si>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</si>
  <si>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</si>
  <si>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</si>
  <si>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</si>
  <si>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</si>
  <si>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</si>
  <si>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</si>
  <si>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</si>
  <si>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</si>
  <si>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</si>
  <si>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</si>
  <si>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</si>
  <si>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</si>
  <si>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</si>
  <si>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</si>
  <si>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</si>
  <si>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</si>
  <si>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</si>
  <si>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</si>
  <si>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</si>
  <si>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</si>
  <si>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</si>
  <si>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</si>
  <si>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</si>
  <si>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</si>
  <si>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</si>
  <si>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</si>
  <si>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</si>
  <si>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</si>
  <si>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</si>
  <si>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</si>
  <si>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</si>
  <si>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</si>
  <si>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</si>
  <si>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</si>
  <si>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</si>
  <si>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</si>
  <si>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</si>
  <si>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</si>
  <si>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</si>
  <si>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</si>
  <si>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</si>
  <si>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</si>
  <si>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</si>
  <si>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</si>
  <si>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</si>
  <si>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</si>
  <si>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</si>
  <si>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</si>
  <si>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</si>
  <si>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</si>
  <si>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</si>
  <si>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</si>
  <si>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</si>
  <si>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</si>
  <si>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</si>
  <si>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</si>
  <si>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</si>
  <si>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</si>
  <si>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</si>
  <si>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</si>
  <si>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</si>
  <si>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</si>
  <si>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</si>
  <si>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</si>
  <si>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</si>
  <si>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</si>
  <si>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</si>
  <si>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</si>
  <si>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</si>
  <si>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</si>
  <si>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</si>
  <si>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</si>
  <si>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</si>
  <si>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</si>
  <si>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</si>
  <si>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</si>
  <si>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</si>
  <si>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</si>
  <si>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</si>
  <si>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</si>
  <si>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</si>
  <si>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</si>
  <si>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</si>
  <si>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</si>
  <si>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</si>
  <si>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</si>
  <si>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</si>
  <si>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</si>
  <si>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</si>
  <si>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</si>
  <si>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</si>
  <si>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</si>
  <si>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</si>
  <si>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</si>
  <si>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</si>
  <si>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</si>
  <si>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</si>
  <si>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</si>
  <si>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</si>
  <si>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</si>
  <si>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</si>
  <si>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</si>
  <si>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</si>
  <si>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</si>
  <si>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</si>
  <si>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</si>
  <si>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</si>
  <si>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</si>
  <si>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</si>
  <si>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</si>
  <si>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</si>
  <si>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</si>
  <si>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</si>
  <si>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</si>
  <si>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</si>
  <si>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</si>
  <si>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</si>
  <si>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</si>
  <si>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</si>
  <si>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</si>
  <si>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</si>
  <si>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</si>
  <si>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</si>
  <si>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</si>
  <si>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</si>
  <si>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</si>
  <si>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</si>
  <si>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</si>
  <si>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</si>
  <si>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</si>
  <si>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</si>
  <si>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</si>
  <si>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</si>
  <si>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</si>
  <si>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</si>
  <si>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</si>
  <si>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</si>
  <si>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</si>
  <si>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</si>
  <si>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</si>
  <si>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</si>
  <si>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</si>
  <si>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</si>
  <si>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</si>
  <si>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</si>
  <si>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</si>
  <si>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</si>
  <si>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</si>
  <si>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</si>
  <si>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</si>
  <si>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</si>
  <si>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</si>
  <si>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</si>
  <si>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</si>
  <si>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</si>
  <si>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</si>
  <si>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</si>
  <si>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</si>
  <si>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</si>
  <si>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</si>
  <si>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</si>
  <si>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</si>
  <si>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</si>
  <si>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</si>
  <si>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</si>
  <si>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</si>
  <si>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</si>
  <si>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</si>
  <si>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</si>
  <si>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</si>
  <si>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</si>
  <si>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</si>
  <si>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</si>
  <si>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</si>
  <si>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</si>
  <si>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</si>
  <si>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</si>
  <si>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</si>
  <si>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</si>
  <si>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</si>
  <si>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</si>
  <si>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</si>
  <si>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</si>
  <si>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</si>
  <si>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</si>
  <si>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</si>
  <si>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</si>
  <si>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</si>
  <si>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</si>
  <si>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</si>
  <si>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</si>
  <si>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</si>
  <si>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</si>
  <si>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</si>
  <si>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</si>
  <si>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</si>
  <si>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</si>
  <si>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</si>
  <si>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</si>
  <si>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</si>
  <si>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</si>
  <si>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</si>
  <si>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</si>
  <si>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</si>
  <si>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</si>
  <si>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</si>
  <si>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</si>
  <si>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</si>
  <si>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</si>
  <si>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</si>
  <si>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</si>
  <si>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</si>
  <si>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</si>
  <si>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</si>
  <si>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</si>
  <si>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</si>
  <si>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</si>
  <si>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</si>
  <si>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</si>
  <si>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</si>
  <si>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</si>
  <si>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</si>
  <si>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</si>
  <si>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</si>
  <si>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</si>
  <si>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</si>
  <si>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</si>
  <si>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</si>
  <si>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</si>
  <si>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</si>
  <si>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</si>
  <si>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</si>
  <si>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</si>
  <si>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</si>
  <si>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</si>
  <si>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</si>
  <si>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</si>
  <si>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</si>
  <si>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</si>
  <si>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</si>
  <si>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</si>
  <si>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</si>
  <si>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</si>
  <si>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</si>
  <si>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</si>
  <si>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</si>
  <si>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</si>
  <si>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</si>
  <si>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</si>
  <si>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</si>
  <si>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</si>
  <si>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</si>
  <si>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</si>
  <si>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</si>
  <si>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</si>
  <si>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</si>
  <si>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</si>
  <si>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</si>
  <si>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</si>
  <si>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</si>
  <si>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</si>
  <si>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</si>
  <si>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</si>
  <si>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</si>
  <si>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</si>
  <si>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</si>
  <si>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</si>
  <si>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</si>
  <si>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</si>
  <si>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</si>
  <si>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</si>
  <si>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</si>
  <si>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</si>
  <si>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</si>
  <si>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</si>
  <si>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</si>
  <si>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</si>
  <si>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</si>
  <si>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</si>
  <si>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</si>
  <si>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</si>
  <si>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</si>
  <si>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</si>
  <si>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</si>
  <si>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</si>
  <si>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</si>
  <si>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</si>
  <si>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</si>
  <si>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</si>
  <si>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</si>
  <si>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</si>
  <si>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</si>
  <si>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</si>
  <si>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</si>
  <si>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</si>
  <si>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</si>
  <si>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</si>
  <si>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</si>
  <si>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</si>
  <si>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</si>
  <si>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</si>
  <si>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</si>
  <si>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</si>
  <si>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</si>
  <si>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</si>
  <si>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</si>
  <si>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</si>
  <si>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</si>
  <si>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</si>
  <si>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</si>
  <si>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</si>
  <si>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</si>
  <si>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</si>
  <si>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</si>
  <si>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</si>
  <si>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</si>
  <si>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</si>
  <si>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</si>
  <si>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</si>
  <si>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</si>
  <si>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</si>
  <si>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</si>
  <si>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</si>
  <si>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</si>
  <si>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</si>
  <si>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</si>
  <si>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</si>
  <si>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</si>
  <si>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</si>
  <si>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</si>
  <si>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</si>
  <si>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</si>
  <si>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</si>
  <si>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</si>
  <si>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</si>
  <si>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</si>
  <si>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</si>
  <si>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</si>
  <si>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</si>
  <si>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</si>
  <si>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</si>
  <si>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</si>
  <si>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</si>
  <si>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</si>
  <si>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</si>
  <si>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</si>
  <si>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</si>
  <si>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</si>
  <si>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</si>
  <si>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</si>
  <si>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</si>
  <si>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</si>
  <si>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</si>
  <si>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</si>
  <si>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</si>
  <si>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</si>
  <si>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</si>
  <si>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</si>
  <si>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</si>
  <si>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</si>
  <si>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</si>
  <si>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</si>
  <si>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</si>
  <si>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</si>
  <si>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</si>
  <si>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</si>
  <si>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</si>
  <si>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</si>
  <si>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</si>
  <si>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</si>
  <si>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</si>
  <si>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</si>
  <si>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</si>
  <si>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</si>
  <si>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</si>
  <si>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</si>
  <si>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</si>
  <si>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</si>
  <si>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</si>
  <si>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</si>
  <si>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</si>
  <si>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</si>
  <si>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</si>
  <si>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</si>
  <si>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</si>
  <si>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</si>
  <si>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</si>
  <si>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</si>
  <si>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</si>
  <si>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</si>
  <si>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</si>
  <si>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</si>
  <si>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</si>
  <si>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</si>
  <si>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</si>
  <si>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</si>
  <si>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</si>
  <si>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</si>
  <si>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</si>
  <si>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</si>
  <si>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</si>
  <si>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</si>
  <si>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</si>
  <si>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</si>
  <si>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</si>
  <si>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</si>
  <si>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</si>
  <si>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</si>
  <si>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</si>
  <si>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</si>
  <si>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</si>
  <si>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</si>
  <si>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</si>
  <si>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</si>
  <si>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</si>
  <si>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</si>
  <si>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</si>
  <si>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</si>
  <si>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</si>
  <si>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</si>
  <si>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</si>
  <si>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</si>
  <si>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</si>
  <si>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</si>
  <si>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</si>
  <si>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</si>
  <si>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</si>
  <si>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</si>
  <si>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</si>
  <si>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</si>
  <si>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</si>
  <si>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</si>
  <si>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</si>
  <si>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</si>
  <si>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</si>
  <si>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</si>
  <si>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</si>
  <si>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</si>
  <si>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</si>
  <si>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</si>
  <si>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</si>
  <si>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</si>
  <si>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</si>
  <si>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</si>
  <si>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</si>
  <si>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</si>
  <si>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</si>
  <si>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</si>
  <si>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</si>
  <si>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</si>
  <si>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</si>
  <si>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</si>
  <si>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</si>
  <si>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</si>
  <si>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</si>
  <si>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</si>
  <si>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</si>
  <si>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</si>
  <si>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</si>
  <si>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</si>
  <si>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</si>
  <si>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</si>
  <si>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</si>
  <si>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</si>
  <si>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</si>
  <si>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</si>
  <si>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</si>
  <si>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</si>
  <si>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</si>
  <si>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</si>
  <si>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</si>
  <si>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</si>
  <si>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</si>
  <si>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</si>
  <si>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</si>
  <si>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</si>
  <si>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</si>
  <si>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</si>
  <si>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</si>
  <si>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</si>
  <si>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</si>
  <si>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</si>
  <si>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</si>
  <si>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</si>
  <si>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</si>
  <si>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</si>
  <si>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</si>
  <si>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</si>
  <si>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</si>
  <si>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</si>
  <si>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</si>
  <si>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</si>
  <si>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</si>
  <si>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</si>
  <si>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</si>
  <si>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</si>
  <si>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</si>
  <si>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</si>
  <si>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</si>
  <si>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</si>
  <si>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</si>
  <si>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</si>
  <si>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</si>
  <si>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</si>
  <si>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</si>
  <si>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</si>
  <si>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</si>
  <si>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</si>
  <si>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</si>
  <si>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</si>
  <si>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</si>
  <si>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</si>
  <si>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</si>
  <si>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</si>
  <si>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</si>
  <si>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</si>
  <si>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</si>
  <si>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</si>
  <si>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</si>
  <si>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</si>
  <si>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</si>
  <si>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</si>
  <si>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</si>
  <si>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</si>
  <si>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</si>
  <si>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</si>
  <si>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</si>
  <si>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</si>
  <si>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</si>
  <si>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</si>
  <si>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</si>
  <si>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</si>
  <si>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</si>
  <si>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</si>
  <si>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</si>
  <si>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</si>
  <si>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</si>
  <si>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</si>
  <si>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</si>
  <si>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</si>
  <si>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</si>
  <si>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</si>
  <si>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</si>
  <si>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</si>
  <si>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</si>
  <si>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</si>
  <si>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</si>
  <si>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</si>
  <si>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</si>
  <si>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</si>
  <si>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</si>
  <si>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</si>
  <si>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</si>
  <si>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</si>
  <si>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</si>
  <si>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</si>
  <si>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</si>
  <si>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</si>
  <si>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</si>
  <si>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</si>
  <si>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</si>
  <si>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</si>
  <si>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</si>
  <si>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</si>
  <si>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</si>
  <si>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</si>
  <si>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</si>
  <si>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</si>
  <si>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</si>
  <si>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</si>
  <si>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</si>
  <si>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</si>
  <si>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</si>
  <si>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</si>
  <si>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</si>
  <si>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</si>
  <si>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</si>
  <si>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</si>
  <si>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</si>
  <si>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</si>
  <si>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</si>
  <si>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</si>
  <si>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</si>
  <si>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</si>
  <si>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</si>
  <si>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</si>
  <si>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</si>
  <si>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</si>
  <si>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</si>
  <si>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</si>
  <si>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</si>
  <si>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</si>
  <si>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</si>
  <si>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</si>
  <si>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</si>
  <si>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</si>
  <si>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</si>
  <si>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</si>
  <si>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</si>
  <si>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</si>
  <si>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</si>
  <si>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</si>
  <si>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</si>
  <si>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</si>
  <si>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</si>
  <si>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</si>
  <si>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</si>
  <si>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</si>
  <si>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</si>
  <si>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</si>
  <si>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</si>
  <si>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</si>
  <si>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</si>
  <si>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</si>
  <si>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</si>
  <si>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</si>
  <si>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</si>
  <si>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</si>
  <si>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</si>
  <si>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</si>
  <si>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</si>
  <si>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</si>
  <si>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</si>
  <si>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</si>
  <si>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</si>
  <si>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</si>
  <si>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</si>
  <si>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</si>
  <si>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</si>
  <si>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</si>
  <si>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</si>
  <si>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</si>
  <si>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</si>
  <si>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</si>
  <si>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</si>
  <si>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</si>
  <si>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</si>
  <si>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</si>
  <si>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</si>
  <si>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</si>
  <si>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</si>
  <si>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</si>
  <si>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</si>
  <si>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</si>
  <si>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</si>
  <si>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</si>
  <si>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</si>
  <si>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</si>
  <si>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</si>
  <si>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</si>
  <si>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</si>
  <si>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</si>
  <si>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</si>
  <si>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</si>
  <si>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</si>
  <si>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</si>
  <si>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</si>
  <si>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</si>
  <si>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</si>
  <si>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</si>
  <si>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</si>
  <si>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</si>
  <si>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</si>
  <si>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</si>
  <si>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</si>
  <si>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</si>
  <si>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</si>
  <si>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</si>
  <si>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</si>
  <si>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</si>
  <si>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</si>
  <si>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</si>
  <si>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</si>
  <si>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</si>
  <si>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</si>
  <si>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</si>
  <si>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</si>
  <si>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</si>
  <si>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</si>
  <si>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</si>
  <si>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</si>
  <si>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</si>
  <si>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</si>
  <si>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</si>
  <si>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</si>
  <si>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</si>
  <si>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</si>
  <si>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</si>
  <si>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</si>
  <si>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</si>
  <si>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</si>
  <si>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</si>
  <si>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</si>
  <si>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</si>
  <si>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</si>
  <si>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</si>
  <si>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</si>
  <si>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</si>
  <si>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</si>
  <si>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</si>
  <si>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</si>
  <si>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</si>
  <si>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</si>
  <si>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</si>
  <si>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</si>
  <si>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</si>
  <si>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</si>
  <si>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</si>
  <si>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</si>
  <si>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</si>
  <si>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</si>
  <si>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</si>
  <si>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</si>
  <si>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</si>
  <si>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</si>
  <si>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</si>
  <si>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</si>
  <si>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</si>
  <si>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</si>
  <si>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</si>
  <si>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</si>
  <si>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</si>
  <si>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</si>
  <si>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</si>
  <si>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</si>
  <si>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</si>
  <si>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</si>
  <si>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</si>
  <si>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</si>
  <si>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</si>
  <si>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</si>
  <si>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</si>
  <si>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</si>
  <si>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</si>
  <si>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</si>
  <si>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</si>
  <si>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</si>
  <si>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</si>
  <si>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</si>
  <si>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</si>
  <si>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</si>
  <si>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</si>
  <si>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</si>
  <si>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</si>
  <si>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</si>
  <si>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</si>
  <si>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</si>
  <si>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</si>
  <si>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</si>
  <si>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</si>
  <si>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</si>
  <si>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</si>
  <si>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</si>
  <si>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</si>
  <si>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</si>
  <si>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</si>
  <si>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</si>
  <si>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</si>
  <si>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</si>
  <si>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</si>
  <si>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</si>
  <si>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</si>
  <si>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</si>
  <si>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</si>
  <si>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</si>
  <si>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</si>
  <si>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</si>
  <si>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</si>
  <si>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</si>
  <si>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</si>
  <si>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</si>
  <si>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</si>
  <si>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</si>
  <si>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</si>
  <si>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</si>
  <si>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</si>
  <si>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</si>
  <si>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</si>
  <si>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</si>
  <si>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</si>
  <si>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</si>
  <si>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</si>
  <si>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</si>
  <si>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</si>
  <si>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</si>
  <si>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</si>
  <si>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</si>
  <si>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</si>
  <si>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</si>
  <si>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</si>
  <si>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</si>
  <si>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</si>
  <si>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</si>
  <si>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</si>
  <si>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</si>
  <si>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</si>
  <si>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</si>
  <si>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</si>
  <si>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</si>
  <si>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</si>
  <si>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</si>
  <si>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</si>
  <si>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</si>
  <si>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</si>
  <si>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</si>
  <si>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</si>
  <si>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</si>
  <si>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</si>
  <si>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</si>
  <si>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</si>
  <si>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</si>
  <si>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</si>
  <si>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</si>
  <si>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</si>
  <si>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</si>
  <si>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</si>
  <si>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</si>
  <si>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</si>
  <si>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</si>
  <si>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</si>
  <si>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</si>
  <si>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</si>
  <si>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</si>
  <si>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</si>
  <si>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</si>
  <si>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</si>
  <si>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</si>
  <si>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</si>
  <si>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</si>
  <si>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</si>
  <si>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</si>
  <si>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</si>
  <si>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</si>
  <si>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</si>
  <si>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</si>
  <si>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</si>
  <si>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</si>
  <si>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</si>
  <si>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</si>
  <si>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</si>
  <si>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</si>
  <si>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</si>
  <si>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</si>
  <si>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</si>
  <si>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</si>
  <si>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</si>
  <si>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</si>
  <si>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</si>
  <si>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</si>
  <si>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</si>
  <si>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</si>
  <si>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</si>
  <si>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</si>
  <si>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</si>
  <si>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</si>
  <si>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</si>
  <si>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</si>
  <si>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</si>
  <si>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</si>
  <si>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</si>
  <si>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</si>
  <si>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</si>
  <si>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</si>
  <si>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</si>
  <si>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</si>
  <si>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</si>
  <si>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</si>
  <si>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</si>
  <si>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</si>
  <si>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</si>
  <si>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</si>
  <si>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</si>
  <si>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</si>
  <si>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</si>
  <si>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</si>
  <si>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</si>
  <si>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</si>
  <si>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</si>
  <si>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</si>
  <si>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</si>
  <si>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</si>
  <si>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</si>
  <si>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</si>
  <si>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</si>
  <si>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</si>
  <si>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</si>
  <si>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</si>
  <si>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</si>
  <si>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</si>
  <si>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</si>
  <si>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</si>
  <si>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</si>
  <si>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</si>
  <si>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</si>
  <si>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</si>
  <si>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</si>
  <si>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</si>
  <si>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</si>
  <si>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</si>
  <si>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</si>
  <si>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</si>
  <si>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</si>
  <si>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</si>
  <si>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</si>
  <si>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</si>
  <si>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</si>
  <si>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</si>
  <si>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</si>
  <si>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</si>
  <si>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</si>
  <si>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</si>
  <si>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</si>
  <si>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</si>
  <si>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</si>
  <si>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</si>
  <si>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</si>
  <si>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</si>
  <si>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</si>
  <si>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</si>
  <si>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</si>
  <si>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</si>
  <si>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</si>
  <si>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</si>
  <si>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</si>
  <si>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</si>
  <si>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</si>
  <si>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</si>
  <si>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</si>
  <si>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</si>
  <si>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</si>
  <si>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</si>
  <si>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</si>
  <si>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</si>
  <si>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</si>
  <si>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</si>
  <si>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</si>
  <si>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</si>
  <si>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</si>
  <si>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</si>
  <si>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</si>
  <si>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</si>
  <si>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</si>
  <si>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</si>
  <si>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</si>
  <si>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</si>
  <si>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</si>
  <si>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</si>
  <si>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</si>
  <si>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</si>
  <si>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</si>
  <si>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</si>
  <si>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</si>
  <si>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</si>
  <si>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</si>
  <si>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</si>
  <si>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</si>
  <si>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</si>
  <si>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</si>
  <si>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</si>
  <si>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</si>
  <si>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</si>
  <si>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</si>
  <si>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</si>
  <si>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</si>
  <si>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</si>
  <si>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</si>
  <si>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</si>
  <si>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</si>
  <si>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</si>
  <si>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</si>
  <si>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</si>
  <si>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</si>
  <si>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</si>
  <si>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</si>
  <si>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</si>
  <si>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</si>
  <si>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</si>
  <si>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</si>
  <si>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</si>
  <si>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</si>
  <si>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</si>
  <si>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</si>
  <si>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</si>
  <si>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</si>
  <si>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</si>
  <si>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</si>
  <si>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</si>
  <si>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</si>
  <si>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</si>
  <si>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</si>
  <si>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</si>
  <si>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</si>
  <si>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</si>
  <si>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</si>
  <si>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</si>
  <si>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</si>
  <si>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</si>
  <si>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</si>
  <si>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</si>
  <si>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</si>
  <si>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</si>
  <si>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</si>
  <si>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</si>
  <si>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</si>
  <si>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</si>
  <si>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</si>
  <si>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</si>
  <si>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</si>
  <si>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</si>
  <si>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</si>
  <si>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</si>
  <si>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</si>
  <si>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</si>
  <si>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</si>
  <si>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</si>
  <si>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</si>
  <si>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</si>
  <si>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</si>
  <si>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</si>
  <si>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</si>
  <si>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</si>
  <si>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</si>
  <si>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</si>
  <si>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</si>
  <si>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</si>
  <si>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</si>
  <si>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</si>
  <si>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</si>
  <si>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</si>
  <si>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</si>
  <si>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</si>
  <si>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</si>
  <si>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</si>
  <si>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</si>
  <si>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</si>
  <si>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</si>
  <si>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</si>
  <si>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</si>
  <si>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</si>
  <si>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</si>
  <si>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</si>
  <si>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</si>
  <si>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</si>
  <si>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</si>
  <si>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</si>
  <si>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</si>
  <si>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</si>
  <si>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</si>
  <si>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</si>
  <si>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</si>
  <si>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</si>
  <si>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</si>
  <si>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</si>
  <si>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</si>
  <si>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</si>
  <si>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</si>
  <si>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</si>
  <si>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</si>
  <si>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</si>
  <si>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</si>
  <si>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</si>
  <si>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</si>
  <si>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</si>
  <si>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</si>
  <si>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</si>
  <si>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</si>
  <si>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</si>
  <si>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</si>
  <si>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</si>
  <si>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</si>
  <si>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</si>
  <si>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</si>
  <si>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</si>
  <si>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</si>
  <si>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</si>
  <si>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</si>
  <si>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</si>
  <si>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</si>
  <si>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</si>
  <si>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</si>
  <si>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</si>
  <si>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</si>
  <si>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</si>
  <si>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</si>
  <si>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</si>
  <si>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</si>
  <si>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</si>
  <si>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</si>
  <si>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</si>
  <si>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</si>
  <si>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</si>
  <si>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</si>
  <si>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</si>
  <si>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</si>
  <si>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</si>
  <si>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</si>
  <si>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</si>
  <si>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</si>
  <si>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</si>
  <si>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</si>
  <si>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</si>
  <si>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</si>
  <si>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</si>
  <si>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</si>
  <si>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</si>
  <si>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</si>
  <si>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</si>
  <si>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</si>
  <si>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</si>
  <si>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</si>
  <si>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</si>
  <si>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</si>
  <si>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</si>
  <si>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</si>
  <si>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</si>
  <si>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</si>
  <si>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</si>
  <si>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</si>
  <si>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</si>
  <si>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</si>
  <si>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</si>
  <si>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</si>
  <si>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</si>
  <si>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</si>
  <si>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</si>
  <si>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</si>
  <si>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</si>
  <si>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</si>
  <si>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</si>
  <si>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</si>
  <si>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</si>
  <si>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</si>
  <si>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</si>
  <si>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</si>
  <si>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</si>
  <si>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</si>
  <si>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</si>
  <si>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</si>
  <si>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</si>
  <si>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</si>
  <si>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</si>
  <si>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</si>
  <si>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</si>
  <si>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</si>
  <si>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</si>
  <si>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</si>
  <si>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</si>
  <si>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</si>
  <si>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</si>
  <si>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</si>
  <si>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</si>
  <si>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</si>
  <si>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</si>
  <si>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</si>
  <si>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</si>
  <si>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</si>
  <si>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</si>
  <si>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</si>
  <si>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</si>
  <si>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</si>
  <si>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</si>
  <si>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</si>
  <si>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</si>
  <si>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</si>
  <si>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</si>
  <si>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</si>
  <si>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</si>
  <si>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</si>
  <si>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</si>
  <si>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</si>
  <si>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</si>
  <si>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</si>
  <si>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</si>
  <si>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</si>
  <si>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</si>
  <si>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</si>
  <si>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</si>
  <si>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</si>
  <si>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</si>
  <si>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</si>
  <si>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</si>
  <si>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</si>
  <si>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</si>
  <si>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</si>
  <si>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</si>
  <si>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</si>
  <si>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</si>
  <si>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</si>
  <si>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</si>
  <si>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</si>
  <si>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</si>
  <si>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</si>
  <si>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</si>
  <si>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</si>
  <si>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</si>
  <si>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</si>
  <si>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</si>
  <si>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</si>
  <si>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</si>
  <si>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</si>
  <si>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</si>
  <si>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</si>
  <si>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</si>
  <si>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</si>
  <si>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</si>
  <si>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</si>
  <si>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</si>
  <si>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</si>
  <si>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</si>
  <si>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</si>
  <si>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</si>
  <si>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</si>
  <si>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</si>
  <si>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</si>
  <si>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</si>
  <si>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</si>
  <si>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</si>
  <si>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</si>
  <si>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</si>
  <si>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</si>
  <si>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</si>
  <si>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</si>
  <si>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</si>
  <si>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</si>
  <si>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</si>
  <si>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</si>
  <si>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</si>
  <si>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</si>
  <si>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</si>
  <si>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</si>
  <si>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</si>
  <si>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</si>
  <si>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</si>
  <si>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</si>
  <si>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</si>
  <si>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</si>
  <si>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</si>
  <si>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</si>
  <si>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</si>
  <si>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</si>
  <si>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</si>
  <si>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</si>
  <si>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</si>
  <si>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</si>
  <si>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</si>
  <si>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</si>
  <si>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</si>
  <si>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</si>
  <si>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</si>
  <si>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</si>
  <si>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</si>
  <si>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</si>
  <si>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</si>
  <si>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</si>
  <si>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</si>
  <si>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</si>
  <si>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</si>
  <si>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</si>
  <si>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</si>
  <si>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</si>
  <si>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</si>
  <si>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</si>
  <si>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</si>
  <si>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</si>
  <si>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</si>
  <si>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</si>
  <si>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</si>
  <si>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</si>
  <si>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</si>
  <si>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</si>
  <si>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</si>
  <si>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</si>
  <si>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</si>
  <si>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</si>
  <si>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</si>
  <si>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</si>
  <si>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</si>
  <si>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</si>
  <si>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</si>
  <si>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</si>
  <si>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</si>
  <si>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</si>
  <si>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</si>
  <si>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</si>
  <si>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</si>
  <si>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</si>
  <si>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</si>
  <si>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</si>
  <si>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</si>
  <si>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</si>
  <si>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</si>
  <si>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</si>
  <si>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</si>
  <si>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</si>
  <si>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</si>
  <si>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</si>
  <si>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</si>
  <si>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</si>
  <si>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</si>
  <si>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</si>
  <si>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</si>
  <si>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</si>
  <si>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</si>
  <si>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</si>
  <si>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</si>
  <si>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</si>
  <si>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</si>
  <si>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</si>
  <si>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</si>
  <si>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</si>
  <si>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</si>
  <si>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</si>
  <si>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</si>
  <si>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</si>
  <si>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</si>
  <si>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</si>
  <si>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</si>
  <si>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</si>
  <si>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</si>
  <si>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</si>
  <si>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</si>
  <si>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</si>
  <si>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</si>
  <si>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</si>
  <si>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</si>
  <si>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</si>
  <si>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</si>
  <si>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</si>
  <si>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</si>
  <si>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</si>
  <si>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</si>
  <si>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</si>
  <si>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</si>
  <si>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</si>
  <si>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</si>
  <si>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</si>
  <si>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</si>
  <si>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</si>
  <si>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</si>
  <si>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</si>
  <si>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</si>
  <si>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</si>
  <si>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</si>
  <si>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</si>
  <si>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</si>
  <si>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</si>
  <si>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</si>
  <si>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</si>
  <si>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</si>
  <si>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</si>
  <si>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</si>
  <si>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</si>
  <si>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</si>
  <si>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</si>
  <si>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</si>
  <si>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</si>
  <si>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</si>
  <si>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</si>
  <si>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</si>
  <si>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</si>
  <si>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</si>
  <si>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</si>
  <si>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</si>
  <si>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</si>
  <si>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</si>
  <si>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</si>
  <si>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</si>
  <si>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</si>
  <si>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</si>
  <si>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</si>
  <si>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</si>
  <si>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</si>
  <si>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</si>
  <si>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</si>
  <si>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</si>
  <si>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</si>
  <si>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</si>
  <si>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</si>
  <si>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</si>
  <si>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</si>
  <si>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</si>
  <si>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</si>
  <si>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</si>
  <si>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</si>
  <si>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</si>
  <si>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</si>
  <si>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</si>
  <si>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</si>
  <si>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</si>
  <si>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</si>
  <si>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</si>
  <si>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</si>
  <si>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</si>
  <si>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</si>
  <si>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</si>
  <si>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</si>
  <si>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</si>
  <si>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</si>
  <si>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</si>
  <si>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</si>
  <si>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</si>
  <si>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</si>
  <si>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</si>
  <si>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</si>
  <si>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</si>
  <si>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</si>
  <si>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</si>
  <si>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</si>
  <si>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</si>
  <si>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</si>
  <si>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</si>
  <si>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</si>
  <si>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</si>
  <si>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</si>
  <si>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</si>
  <si>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</si>
  <si>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</si>
  <si>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</si>
  <si>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</si>
  <si>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</si>
  <si>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</si>
  <si>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</si>
  <si>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</si>
  <si>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</si>
  <si>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</si>
  <si>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</si>
  <si>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</si>
  <si>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</si>
  <si>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</si>
  <si>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</si>
  <si>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</si>
  <si>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</si>
  <si>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</si>
  <si>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</si>
  <si>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</si>
  <si>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</si>
  <si>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</si>
  <si>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</si>
  <si>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</si>
  <si>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</si>
  <si>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</si>
  <si>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</si>
  <si>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</si>
  <si>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</si>
  <si>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</si>
  <si>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</si>
  <si>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</si>
  <si>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</si>
  <si>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</si>
  <si>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</si>
  <si>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</si>
  <si>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</si>
  <si>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</si>
  <si>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</si>
  <si>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</si>
  <si>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</si>
  <si>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</si>
  <si>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</si>
  <si>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</si>
  <si>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</si>
  <si>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</si>
  <si>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</si>
  <si>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</si>
  <si>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</si>
  <si>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</si>
  <si>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</si>
  <si>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</si>
  <si>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</si>
  <si>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</si>
  <si>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</si>
  <si>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</si>
  <si>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</si>
  <si>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</si>
  <si>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</si>
  <si>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</si>
  <si>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</si>
  <si>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</si>
  <si>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</si>
  <si>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</si>
  <si>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</si>
  <si>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</si>
  <si>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</si>
  <si>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</si>
  <si>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</si>
  <si>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</si>
  <si>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</si>
  <si>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</si>
  <si>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</si>
  <si>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</si>
  <si>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</si>
  <si>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</si>
  <si>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</si>
  <si>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</si>
  <si>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</si>
  <si>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</si>
  <si>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</si>
  <si>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</si>
  <si>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</si>
  <si>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</si>
  <si>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</si>
  <si>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</si>
  <si>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</si>
  <si>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</si>
  <si>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</si>
  <si>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</si>
  <si>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</si>
  <si>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</si>
  <si>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</si>
  <si>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</si>
  <si>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</si>
  <si>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</si>
  <si>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</si>
  <si>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</si>
  <si>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</si>
  <si>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</si>
  <si>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</si>
  <si>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</si>
  <si>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</si>
  <si>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</si>
  <si>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</si>
  <si>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</si>
  <si>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</si>
  <si>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</si>
  <si>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</si>
  <si>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</si>
  <si>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</si>
  <si>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</si>
  <si>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</si>
  <si>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</si>
  <si>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</si>
  <si>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</si>
  <si>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</si>
  <si>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</si>
  <si>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</si>
  <si>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</si>
  <si>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</si>
  <si>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</si>
  <si>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</si>
  <si>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</si>
  <si>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</si>
  <si>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</si>
  <si>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</si>
  <si>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</si>
  <si>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</si>
  <si>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</si>
  <si>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</si>
  <si>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</si>
  <si>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</si>
  <si>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</si>
  <si>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</si>
  <si>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</si>
  <si>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</si>
  <si>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</si>
  <si>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</si>
  <si>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</si>
  <si>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</si>
  <si>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</si>
  <si>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</si>
  <si>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</si>
  <si>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</si>
  <si>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</si>
  <si>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</si>
  <si>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</si>
  <si>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</si>
  <si>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</si>
  <si>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</si>
  <si>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</si>
  <si>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</si>
  <si>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</si>
  <si>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</si>
  <si>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</si>
  <si>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</si>
  <si>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</si>
  <si>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</si>
  <si>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</si>
  <si>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</si>
  <si>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</si>
  <si>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</si>
  <si>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</si>
  <si>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</si>
  <si>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</si>
  <si>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</si>
  <si>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</si>
  <si>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</si>
  <si>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</si>
  <si>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</si>
  <si>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</si>
  <si>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</si>
  <si>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</si>
  <si>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</si>
  <si>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</si>
  <si>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</si>
  <si>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</si>
  <si>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</si>
  <si>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</si>
  <si>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</si>
  <si>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</si>
  <si>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</si>
  <si>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</si>
  <si>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</si>
  <si>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</si>
  <si>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</si>
  <si>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</si>
  <si>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</si>
  <si>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</si>
  <si>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</si>
  <si>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</si>
  <si>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</si>
  <si>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</si>
  <si>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</si>
  <si>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</si>
  <si>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</si>
  <si>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</si>
  <si>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</si>
  <si>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</si>
  <si>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</si>
  <si>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</si>
  <si>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</si>
  <si>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</si>
  <si>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</si>
  <si>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</si>
  <si>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</si>
  <si>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</si>
  <si>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</si>
  <si>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</si>
  <si>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</si>
  <si>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</si>
  <si>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</si>
  <si>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</si>
  <si>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</si>
  <si>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</si>
  <si>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</si>
  <si>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</si>
  <si>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</si>
  <si>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</si>
  <si>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</si>
  <si>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</si>
  <si>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</si>
  <si>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</si>
  <si>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</si>
  <si>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</si>
  <si>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</si>
  <si>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</si>
  <si>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</si>
  <si>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</si>
  <si>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</si>
  <si>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</si>
  <si>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</si>
  <si>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</si>
  <si>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</si>
  <si>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</si>
  <si>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</si>
  <si>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</si>
  <si>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</si>
  <si>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</si>
  <si>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</si>
  <si>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</si>
  <si>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</si>
  <si>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</si>
  <si>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</si>
  <si>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</si>
  <si>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</si>
  <si>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</si>
  <si>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</si>
  <si>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</si>
  <si>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</si>
  <si>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</si>
  <si>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</si>
  <si>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</si>
  <si>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</si>
  <si>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</si>
  <si>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</si>
  <si>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</si>
  <si>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</si>
  <si>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</si>
  <si>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</si>
  <si>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</si>
  <si>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</si>
  <si>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</si>
  <si>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</si>
  <si>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</si>
  <si>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</si>
  <si>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</si>
  <si>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</si>
  <si>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</si>
  <si>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</si>
  <si>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</si>
  <si>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</si>
  <si>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</si>
  <si>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</si>
  <si>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</si>
  <si>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</si>
  <si>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</si>
  <si>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</si>
  <si>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</si>
  <si>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</si>
  <si>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</si>
  <si>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</si>
  <si>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</si>
  <si>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</si>
  <si>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</si>
  <si>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</si>
  <si>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</si>
  <si>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</si>
  <si>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</si>
  <si>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</si>
  <si>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</si>
  <si>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</si>
  <si>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</si>
  <si>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</si>
  <si>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</si>
  <si>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</si>
  <si>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</si>
  <si>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</si>
  <si>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</si>
  <si>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</si>
  <si>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</si>
  <si>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</si>
  <si>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</si>
  <si>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</si>
  <si>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</si>
  <si>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</si>
  <si>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</si>
  <si>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</si>
  <si>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</si>
  <si>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</si>
  <si>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</si>
  <si>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</si>
  <si>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</si>
  <si>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</si>
  <si>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</si>
  <si>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</si>
  <si>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</si>
  <si>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</si>
  <si>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</si>
  <si>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</si>
  <si>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</si>
  <si>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</si>
  <si>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</si>
  <si>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</si>
  <si>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</si>
  <si>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</si>
  <si>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</si>
  <si>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</si>
  <si>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</si>
  <si>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</si>
  <si>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</si>
  <si>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</si>
  <si>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</si>
  <si>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</si>
  <si>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</si>
  <si>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</si>
  <si>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</si>
  <si>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</si>
  <si>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</si>
  <si>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</si>
  <si>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</si>
  <si>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</si>
  <si>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</si>
  <si>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</si>
  <si>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</si>
  <si>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</si>
  <si>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</si>
  <si>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</si>
  <si>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</si>
  <si>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</si>
  <si>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</si>
  <si>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</si>
  <si>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</si>
  <si>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</si>
  <si>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</si>
  <si>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</si>
  <si>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</si>
  <si>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</si>
  <si>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</si>
  <si>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</si>
  <si>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</si>
  <si>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</si>
  <si>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</si>
  <si>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</si>
  <si>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</si>
  <si>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</si>
  <si>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</si>
  <si>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</si>
  <si>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</si>
  <si>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</si>
  <si>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</si>
  <si>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</si>
  <si>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</si>
  <si>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</si>
  <si>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</si>
  <si>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</si>
  <si>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</si>
  <si>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</si>
  <si>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</si>
  <si>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</si>
  <si>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</si>
  <si>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</si>
  <si>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</si>
  <si>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</si>
  <si>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</si>
  <si>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</si>
  <si>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</si>
  <si>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</si>
  <si>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</si>
  <si>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</si>
  <si>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</si>
  <si>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</si>
  <si>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</si>
  <si>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</si>
  <si>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</si>
  <si>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</si>
  <si>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</si>
  <si>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</si>
  <si>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</si>
  <si>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</si>
  <si>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</si>
  <si>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</si>
  <si>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</si>
  <si>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</si>
  <si>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</si>
  <si>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</si>
  <si>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</si>
  <si>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</si>
  <si>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</si>
  <si>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</si>
  <si>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</si>
  <si>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</si>
  <si>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</si>
  <si>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</si>
  <si>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</si>
  <si>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</si>
  <si>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</si>
  <si>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</si>
  <si>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</si>
  <si>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</si>
  <si>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</si>
  <si>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</si>
  <si>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</si>
  <si>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</si>
  <si>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</si>
  <si>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</si>
  <si>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</si>
  <si>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</si>
  <si>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</si>
  <si>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</si>
  <si>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</si>
  <si>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</si>
  <si>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</si>
  <si>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</si>
  <si>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</si>
  <si>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</si>
  <si>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</si>
  <si>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</si>
  <si>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</si>
  <si>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</si>
  <si>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</si>
  <si>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</si>
  <si>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</si>
  <si>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</si>
  <si>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</si>
  <si>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</si>
  <si>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</si>
  <si>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</si>
  <si>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</si>
  <si>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</si>
  <si>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</si>
  <si>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</si>
  <si>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</si>
  <si>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</si>
  <si>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</si>
  <si>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</si>
  <si>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</si>
  <si>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</si>
  <si>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</si>
  <si>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</si>
  <si>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</si>
  <si>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</si>
  <si>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</si>
  <si>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</si>
  <si>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</si>
  <si>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</si>
  <si>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</si>
  <si>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</si>
  <si>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</si>
  <si>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</si>
  <si>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</si>
  <si>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</si>
  <si>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</si>
  <si>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</si>
  <si>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</si>
  <si>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</si>
  <si>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</si>
  <si>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</si>
  <si>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</si>
  <si>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</si>
  <si>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</si>
  <si>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</si>
  <si>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</si>
  <si>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</si>
  <si>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</si>
  <si>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</si>
  <si>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</si>
  <si>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</si>
  <si>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</si>
  <si>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</si>
  <si>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</si>
  <si>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</si>
  <si>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</si>
  <si>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</si>
  <si>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</si>
  <si>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</si>
  <si>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</si>
  <si>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</si>
  <si>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</si>
  <si>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</si>
  <si>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</si>
  <si>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</si>
  <si>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</si>
  <si>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</si>
  <si>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</si>
  <si>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</si>
  <si>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</si>
  <si>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</si>
  <si>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</si>
  <si>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</si>
  <si>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</si>
  <si>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</si>
  <si>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</si>
  <si>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</si>
  <si>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</si>
  <si>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</si>
  <si>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</si>
  <si>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</si>
  <si>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</si>
  <si>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</si>
  <si>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</si>
  <si>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</si>
  <si>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</si>
  <si>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</si>
  <si>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</si>
  <si>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</si>
  <si>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</si>
  <si>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</si>
  <si>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</si>
  <si>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</si>
  <si>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</si>
  <si>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</si>
  <si>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</si>
  <si>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</si>
  <si>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</si>
  <si>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</si>
  <si>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</si>
  <si>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</si>
  <si>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</si>
  <si>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</si>
  <si>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</si>
  <si>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</si>
  <si>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</si>
  <si>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</si>
  <si>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</si>
  <si>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</si>
  <si>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</si>
  <si>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</si>
  <si>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</si>
  <si>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</si>
  <si>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</si>
  <si>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</si>
  <si>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</si>
  <si>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</si>
  <si>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</si>
  <si>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</si>
  <si>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</si>
  <si>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</si>
  <si>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</si>
  <si>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</si>
  <si>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</si>
  <si>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</si>
  <si>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</si>
  <si>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</si>
  <si>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</si>
  <si>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</si>
  <si>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</si>
  <si>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</si>
  <si>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</si>
  <si>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</si>
  <si>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</si>
  <si>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</si>
  <si>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</si>
  <si>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</si>
  <si>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</si>
  <si>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</si>
  <si>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</si>
  <si>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</si>
  <si>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</si>
  <si>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</si>
  <si>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</si>
  <si>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</si>
  <si>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</si>
  <si>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</si>
  <si>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</si>
  <si>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</si>
  <si>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</si>
  <si>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</si>
  <si>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</si>
  <si>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</si>
  <si>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</si>
  <si>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</si>
  <si>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</si>
  <si>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</si>
  <si>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</si>
  <si>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</si>
  <si>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</si>
  <si>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</si>
  <si>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</si>
  <si>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</si>
  <si>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</si>
  <si>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</si>
  <si>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</si>
  <si>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</si>
  <si>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</si>
  <si>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</si>
  <si>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</si>
  <si>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</si>
  <si>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</si>
  <si>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</si>
  <si>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</si>
  <si>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</si>
  <si>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</si>
  <si>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</si>
  <si>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</si>
  <si>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</si>
  <si>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</si>
  <si>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</si>
  <si>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</si>
  <si>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</si>
  <si>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</si>
  <si>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</si>
  <si>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</si>
  <si>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</si>
  <si>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</si>
  <si>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</si>
  <si>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</si>
  <si>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</si>
  <si>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</si>
  <si>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</si>
  <si>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</si>
  <si>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</si>
  <si>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</si>
  <si>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</si>
  <si>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</si>
  <si>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</si>
  <si>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</si>
  <si>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</si>
  <si>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</si>
  <si>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</si>
  <si>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</si>
  <si>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</si>
  <si>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</si>
  <si>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</si>
  <si>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</si>
  <si>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</si>
  <si>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</si>
  <si>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</si>
  <si>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</si>
  <si>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</si>
  <si>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</si>
  <si>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</si>
  <si>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</si>
  <si>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</si>
  <si>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</si>
  <si>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</si>
  <si>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</si>
  <si>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</si>
  <si>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</si>
  <si>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</si>
  <si>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</si>
  <si>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</si>
  <si>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</si>
  <si>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</si>
  <si>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</si>
  <si>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</si>
  <si>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</si>
  <si>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</si>
  <si>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</si>
  <si>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</si>
  <si>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</si>
  <si>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</si>
  <si>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</si>
  <si>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</si>
  <si>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</si>
  <si>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</si>
  <si>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</si>
  <si>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</si>
  <si>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</si>
  <si>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</si>
  <si>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</si>
  <si>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</si>
  <si>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</si>
  <si>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</si>
  <si>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</si>
  <si>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</si>
  <si>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</si>
  <si>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</si>
  <si>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</si>
  <si>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</si>
  <si>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</si>
  <si>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</si>
  <si>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</si>
  <si>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</si>
  <si>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</si>
  <si>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</si>
  <si>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</si>
  <si>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</si>
  <si>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</si>
  <si>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</si>
  <si>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</si>
  <si>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</si>
  <si>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</si>
  <si>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</si>
  <si>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</si>
  <si>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</si>
  <si>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</si>
  <si>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</si>
  <si>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</si>
  <si>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</si>
  <si>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</si>
  <si>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</si>
  <si>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</si>
  <si>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</si>
  <si>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</si>
  <si>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</si>
  <si>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</si>
  <si>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</si>
  <si>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</si>
  <si>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</si>
  <si>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</si>
  <si>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</si>
  <si>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</si>
  <si>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</si>
  <si>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</si>
  <si>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</si>
  <si>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</si>
  <si>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</si>
  <si>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</si>
  <si>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</si>
  <si>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</si>
  <si>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</si>
  <si>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</si>
  <si>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</si>
  <si>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</si>
  <si>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</si>
  <si>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</si>
  <si>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</si>
  <si>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</si>
  <si>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</si>
  <si>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</si>
  <si>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</si>
  <si>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</si>
  <si>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</si>
  <si>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</si>
  <si>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</si>
  <si>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</si>
  <si>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</si>
  <si>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</si>
  <si>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</si>
  <si>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</si>
  <si>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</si>
  <si>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</si>
  <si>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</si>
  <si>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</si>
  <si>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</si>
  <si>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</si>
  <si>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</si>
  <si>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</si>
  <si>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</si>
  <si>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</si>
  <si>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</si>
  <si>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</si>
  <si>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</si>
  <si>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</si>
  <si>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</si>
  <si>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</si>
  <si>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</si>
  <si>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</si>
  <si>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</si>
  <si>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</si>
  <si>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</si>
  <si>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</si>
  <si>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</si>
  <si>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</si>
  <si>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</si>
  <si>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</si>
  <si>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</si>
  <si>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</si>
  <si>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</si>
  <si>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</si>
  <si>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</si>
  <si>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</si>
  <si>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</si>
  <si>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</si>
  <si>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</si>
  <si>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</si>
  <si>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</si>
  <si>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</si>
  <si>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</si>
  <si>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</si>
  <si>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</si>
  <si>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</si>
  <si>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</si>
  <si>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</si>
  <si>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</si>
  <si>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</si>
  <si>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</si>
  <si>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</si>
  <si>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</si>
  <si>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</si>
  <si>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</si>
  <si>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</si>
  <si>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</si>
  <si>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</si>
  <si>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</si>
  <si>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</si>
  <si>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</si>
  <si>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</si>
  <si>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</si>
  <si>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</si>
  <si>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</si>
  <si>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</si>
  <si>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</si>
  <si>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</si>
  <si>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</si>
  <si>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</si>
  <si>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</si>
  <si>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</si>
  <si>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</si>
  <si>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</si>
  <si>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</si>
  <si>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</si>
  <si>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</si>
  <si>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</si>
  <si>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</si>
  <si>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</si>
  <si>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</si>
  <si>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</si>
  <si>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</si>
  <si>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</si>
  <si>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</si>
  <si>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</si>
  <si>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</si>
  <si>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</si>
  <si>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</si>
  <si>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</si>
  <si>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</si>
  <si>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</si>
  <si>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</si>
  <si>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</si>
  <si>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</si>
  <si>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</si>
  <si>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</si>
  <si>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</si>
  <si>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</si>
  <si>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</si>
  <si>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</si>
  <si>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</si>
  <si>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</si>
  <si>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</si>
  <si>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</si>
  <si>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</si>
  <si>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</si>
  <si>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</si>
  <si>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</si>
  <si>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</si>
  <si>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</si>
  <si>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</si>
  <si>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</si>
  <si>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</si>
  <si>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</si>
  <si>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</si>
  <si>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</si>
  <si>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</si>
  <si>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</si>
  <si>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</si>
  <si>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</si>
  <si>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</si>
  <si>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</si>
  <si>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</si>
  <si>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</si>
  <si>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</si>
  <si>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</si>
  <si>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</si>
  <si>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</si>
  <si>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</si>
  <si>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</si>
  <si>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</si>
  <si>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</si>
  <si>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</si>
  <si>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</si>
  <si>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</si>
  <si>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</si>
  <si>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</si>
  <si>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</si>
  <si>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</si>
  <si>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</si>
  <si>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</si>
  <si>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</si>
  <si>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</si>
  <si>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</si>
  <si>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</si>
  <si>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</si>
  <si>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</si>
  <si>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</si>
  <si>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</si>
  <si>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</si>
  <si>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</si>
  <si>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</si>
  <si>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</si>
  <si>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</si>
  <si>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</si>
  <si>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</si>
  <si>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</si>
  <si>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</si>
  <si>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</si>
  <si>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</si>
  <si>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</si>
  <si>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</si>
  <si>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</si>
  <si>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</si>
  <si>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</si>
  <si>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</si>
  <si>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</si>
  <si>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</si>
  <si>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</si>
  <si>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</si>
  <si>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</si>
  <si>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</si>
  <si>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</si>
  <si>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</si>
  <si>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</si>
  <si>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</si>
  <si>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</si>
  <si>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</si>
  <si>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</si>
  <si>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</si>
  <si>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</si>
  <si>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</si>
  <si>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</si>
  <si>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</si>
  <si>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</si>
  <si>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</si>
  <si>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</si>
  <si>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</si>
  <si>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</si>
  <si>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</si>
  <si>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</si>
  <si>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</si>
  <si>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</si>
  <si>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</si>
  <si>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</si>
  <si>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</si>
  <si>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</si>
  <si>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</si>
  <si>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</si>
  <si>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</si>
  <si>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</si>
  <si>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</si>
  <si>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</si>
  <si>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</si>
  <si>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</si>
  <si>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</si>
  <si>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</si>
  <si>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</si>
  <si>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</si>
  <si>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</si>
  <si>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</si>
  <si>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</si>
  <si>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</si>
  <si>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</si>
  <si>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</si>
  <si>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</si>
  <si>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</si>
  <si>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</si>
  <si>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</si>
  <si>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</si>
  <si>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</si>
  <si>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</si>
  <si>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</si>
  <si>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</si>
  <si>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</si>
  <si>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</si>
  <si>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</si>
  <si>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</si>
  <si>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</si>
  <si>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</si>
  <si>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</si>
  <si>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</si>
  <si>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</si>
  <si>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</si>
  <si>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</si>
  <si>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</si>
  <si>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</si>
  <si>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</si>
  <si>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</si>
  <si>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</si>
  <si>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</si>
  <si>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</si>
  <si>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</si>
  <si>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</si>
  <si>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</si>
  <si>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</si>
  <si>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</si>
  <si>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</si>
  <si>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</si>
  <si>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</si>
  <si>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</si>
  <si>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</si>
  <si>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</si>
  <si>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</si>
  <si>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</si>
  <si>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</si>
  <si>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</si>
  <si>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</si>
  <si>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</si>
  <si>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</si>
  <si>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</si>
  <si>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</si>
  <si>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</si>
  <si>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</si>
  <si>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</si>
  <si>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</si>
  <si>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</si>
  <si>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</si>
  <si>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</si>
  <si>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</si>
  <si>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</si>
  <si>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</si>
  <si>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</si>
  <si>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</si>
  <si>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</si>
  <si>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</si>
  <si>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</si>
  <si>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</si>
  <si>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</si>
  <si>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</si>
  <si>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</si>
  <si>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</si>
  <si>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</si>
  <si>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</si>
  <si>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</si>
  <si>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</si>
  <si>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</si>
  <si>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</si>
  <si>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</si>
  <si>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</si>
  <si>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</si>
  <si>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</si>
  <si>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</si>
  <si>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</si>
  <si>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</si>
  <si>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</si>
  <si>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</si>
  <si>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</si>
  <si>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</si>
  <si>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</si>
  <si>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</si>
  <si>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</si>
  <si>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</si>
  <si>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</si>
  <si>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</si>
  <si>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</si>
  <si>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</si>
  <si>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</si>
  <si>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</si>
  <si>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</si>
  <si>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</si>
  <si>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</si>
  <si>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</si>
  <si>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</si>
  <si>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</si>
  <si>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</si>
  <si>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</si>
  <si>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</si>
  <si>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</si>
  <si>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</si>
  <si>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</si>
  <si>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</si>
  <si>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</si>
  <si>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</si>
  <si>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</si>
  <si>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</si>
  <si>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</si>
  <si>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</si>
  <si>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</si>
  <si>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</si>
  <si>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</si>
  <si>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</si>
  <si>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</si>
  <si>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</si>
  <si>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</si>
  <si>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</si>
  <si>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</si>
  <si>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</si>
  <si>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</si>
  <si>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</si>
  <si>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</si>
  <si>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</si>
  <si>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</si>
  <si>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</si>
  <si>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</si>
  <si>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</si>
  <si>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</si>
  <si>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</si>
  <si>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</si>
  <si>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</si>
  <si>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</si>
  <si>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</si>
  <si>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</si>
  <si>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</si>
  <si>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</si>
  <si>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</si>
  <si>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</si>
  <si>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</si>
  <si>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</si>
  <si>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</si>
  <si>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</si>
  <si>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</si>
  <si>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</si>
  <si>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</si>
  <si>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</si>
  <si>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</si>
  <si>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</si>
  <si>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</si>
  <si>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</si>
  <si>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</si>
  <si>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</si>
  <si>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</si>
  <si>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</si>
  <si>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</si>
  <si>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</si>
  <si>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</si>
  <si>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</si>
  <si>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</si>
  <si>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</si>
  <si>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</si>
  <si>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</si>
  <si>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</si>
  <si>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</si>
  <si>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</si>
  <si>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</si>
  <si>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</si>
  <si>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</si>
  <si>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</si>
  <si>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</si>
  <si>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</si>
  <si>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</si>
  <si>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</si>
  <si>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</si>
  <si>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</si>
  <si>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</si>
  <si>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</si>
  <si>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</si>
  <si>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</si>
  <si>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</si>
  <si>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</si>
  <si>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</si>
  <si>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</si>
  <si>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</si>
  <si>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</si>
  <si>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</si>
  <si>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</si>
  <si>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</si>
  <si>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</si>
  <si>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</si>
  <si>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</si>
  <si>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</si>
  <si>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</si>
  <si>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</si>
  <si>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</si>
  <si>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</si>
  <si>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</si>
  <si>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</si>
  <si>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</si>
  <si>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</si>
  <si>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</si>
  <si>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</si>
  <si>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</si>
  <si>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</si>
  <si>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</si>
  <si>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</si>
  <si>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</si>
  <si>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</si>
  <si>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</si>
  <si>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</si>
  <si>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</si>
  <si>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</si>
  <si>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</si>
  <si>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</si>
  <si>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</si>
  <si>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</si>
  <si>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</si>
  <si>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</si>
  <si>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</si>
  <si>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</si>
  <si>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</si>
  <si>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</si>
  <si>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</si>
  <si>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</si>
  <si>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</si>
  <si>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</si>
  <si>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</si>
  <si>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</si>
  <si>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</si>
  <si>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</si>
  <si>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</si>
  <si>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</si>
  <si>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</si>
  <si>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</si>
  <si>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</si>
  <si>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</si>
  <si>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</si>
  <si>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</si>
  <si>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</si>
  <si>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</si>
  <si>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</si>
  <si>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</si>
  <si>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</si>
  <si>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</si>
  <si>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</si>
  <si>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</si>
  <si>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</si>
  <si>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</si>
  <si>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</si>
  <si>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</si>
  <si>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</si>
  <si>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</si>
  <si>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</si>
  <si>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</si>
  <si>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</si>
  <si>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</si>
  <si>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</si>
  <si>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</si>
  <si>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</si>
  <si>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</si>
  <si>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</si>
  <si>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</si>
  <si>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</si>
  <si>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</si>
  <si>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</si>
  <si>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</si>
  <si>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</si>
  <si>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</si>
  <si>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</si>
  <si>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</si>
  <si>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</si>
  <si>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</si>
  <si>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</si>
  <si>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</si>
  <si>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</si>
  <si>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</si>
  <si>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</si>
  <si>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</si>
  <si>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</si>
  <si>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</si>
  <si>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</si>
  <si>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</si>
  <si>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</si>
  <si>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</si>
  <si>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</si>
  <si>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</si>
  <si>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</si>
  <si>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</si>
  <si>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</si>
  <si>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</si>
  <si>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</si>
  <si>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</si>
  <si>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</si>
  <si>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</si>
  <si>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</si>
  <si>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</si>
  <si>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</si>
  <si>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</si>
  <si>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</si>
  <si>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</si>
  <si>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</si>
  <si>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</si>
  <si>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</si>
  <si>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</si>
  <si>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</si>
  <si>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</si>
  <si>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</si>
  <si>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</si>
  <si>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</si>
  <si>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</si>
  <si>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</si>
  <si>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</si>
  <si>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</si>
  <si>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</si>
  <si>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</si>
  <si>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</si>
  <si>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</si>
  <si>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</si>
  <si>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</si>
  <si>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</si>
  <si>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</si>
  <si>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</si>
  <si>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</si>
  <si>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</si>
  <si>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</si>
  <si>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</si>
  <si>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</si>
  <si>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</si>
  <si>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</si>
  <si>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</si>
  <si>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</si>
  <si>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</si>
  <si>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</si>
  <si>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</si>
  <si>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</si>
  <si>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</si>
  <si>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</si>
  <si>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</si>
  <si>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</si>
  <si>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</si>
  <si>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</si>
  <si>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</si>
  <si>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</si>
  <si>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</si>
  <si>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</si>
  <si>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</si>
  <si>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</si>
  <si>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</si>
  <si>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</si>
  <si>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</si>
  <si>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</si>
  <si>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</si>
  <si>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</si>
  <si>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</si>
  <si>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</si>
  <si>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</si>
  <si>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</si>
  <si>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</si>
  <si>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</si>
  <si>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</si>
  <si>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</si>
  <si>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</si>
  <si>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</si>
  <si>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</si>
  <si>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</si>
  <si>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</si>
  <si>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</si>
  <si>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</si>
  <si>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</si>
  <si>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</si>
  <si>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</si>
  <si>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</si>
  <si>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</si>
  <si>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</si>
  <si>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</si>
  <si>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</si>
  <si>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</si>
  <si>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</si>
  <si>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</si>
  <si>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</si>
  <si>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</si>
  <si>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</si>
  <si>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</si>
  <si>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</si>
  <si>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</si>
  <si>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</si>
  <si>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</si>
  <si>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</si>
  <si>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</si>
  <si>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</si>
  <si>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</si>
  <si>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</si>
  <si>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</si>
  <si>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</si>
  <si>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</si>
  <si>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</si>
  <si>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</si>
  <si>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</si>
  <si>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</si>
  <si>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</si>
  <si>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</si>
  <si>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</si>
  <si>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</si>
  <si>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</si>
  <si>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</si>
  <si>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</si>
  <si>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</si>
  <si>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</si>
  <si>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</si>
  <si>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</si>
  <si>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</si>
  <si>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</si>
  <si>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</si>
  <si>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</si>
  <si>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</si>
  <si>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</si>
  <si>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</si>
  <si>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</si>
  <si>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</si>
  <si>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</si>
  <si>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</si>
  <si>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</si>
  <si>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</si>
  <si>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</si>
  <si>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</si>
  <si>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</si>
  <si>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</si>
  <si>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</si>
  <si>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</si>
  <si>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</si>
  <si>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</si>
  <si>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</si>
  <si>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</si>
  <si>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</si>
  <si>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</si>
  <si>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</si>
  <si>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</si>
  <si>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</si>
  <si>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</si>
  <si>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</si>
  <si>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</si>
  <si>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</si>
  <si>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</si>
  <si>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</si>
  <si>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</si>
  <si>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</si>
  <si>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</si>
  <si>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</si>
  <si>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</si>
  <si>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</si>
  <si>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</si>
  <si>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</si>
  <si>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</si>
  <si>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</si>
  <si>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</si>
  <si>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</si>
  <si>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</si>
  <si>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</si>
  <si>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</si>
  <si>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</si>
  <si>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</si>
  <si>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</si>
  <si>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</si>
  <si>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</si>
  <si>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</si>
  <si>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</si>
  <si>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</si>
  <si>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</si>
  <si>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</si>
  <si>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</si>
  <si>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</si>
  <si>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</si>
  <si>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</si>
  <si>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</si>
  <si>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</si>
  <si>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</si>
  <si>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</si>
  <si>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</si>
  <si>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</si>
  <si>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</si>
  <si>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</si>
  <si>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</si>
  <si>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</si>
  <si>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</si>
  <si>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</si>
  <si>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</si>
  <si>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</si>
  <si>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</si>
  <si>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</si>
  <si>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</si>
  <si>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</si>
  <si>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</si>
  <si>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</si>
  <si>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</si>
  <si>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</si>
  <si>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</si>
  <si>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</si>
  <si>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</si>
  <si>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</si>
  <si>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</si>
  <si>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</si>
  <si>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</si>
  <si>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</si>
  <si>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</si>
  <si>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</si>
  <si>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</si>
  <si>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</si>
  <si>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</si>
  <si>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</si>
  <si>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</si>
  <si>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</si>
  <si>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</si>
  <si>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</si>
  <si>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</si>
  <si>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</si>
  <si>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</si>
  <si>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</si>
  <si>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</si>
  <si>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</si>
  <si>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</si>
  <si>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</si>
  <si>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</si>
  <si>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</si>
  <si>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</si>
  <si>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</si>
  <si>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</si>
  <si>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</si>
  <si>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</si>
  <si>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</si>
  <si>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</si>
  <si>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</si>
  <si>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</si>
  <si>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</si>
  <si>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</si>
  <si>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</si>
  <si>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</si>
  <si>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</si>
  <si>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</si>
  <si>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</si>
  <si>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</si>
  <si>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</si>
  <si>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</si>
  <si>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</si>
  <si>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</si>
  <si>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</si>
  <si>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</si>
  <si>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</si>
  <si>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</si>
  <si>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</si>
  <si>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</si>
  <si>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</si>
  <si>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</si>
  <si>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</si>
  <si>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</si>
  <si>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</si>
  <si>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</si>
  <si>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</si>
  <si>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</si>
  <si>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</si>
  <si>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</si>
  <si>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</si>
  <si>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</si>
  <si>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</si>
  <si>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</si>
  <si>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</si>
  <si>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</si>
  <si>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</si>
  <si>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</si>
  <si>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</si>
  <si>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</si>
  <si>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</si>
  <si>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</si>
  <si>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</si>
  <si>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</si>
  <si>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</si>
  <si>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</si>
  <si>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</si>
  <si>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</si>
  <si>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</si>
  <si>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</si>
  <si>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</si>
  <si>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</si>
  <si>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</si>
  <si>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</si>
  <si>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</si>
  <si>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</si>
  <si>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</si>
  <si>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</si>
  <si>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</si>
  <si>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</si>
  <si>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</si>
  <si>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</si>
  <si>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</si>
  <si>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</si>
  <si>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</si>
  <si>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</si>
  <si>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</si>
  <si>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</si>
  <si>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</si>
  <si>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</si>
  <si>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</si>
  <si>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</si>
  <si>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</si>
  <si>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</si>
  <si>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</si>
  <si>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</si>
  <si>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</si>
  <si>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</si>
  <si>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</si>
  <si>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</si>
  <si>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</si>
  <si>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</si>
  <si>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</si>
  <si>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</si>
  <si>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</si>
  <si>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</si>
  <si>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</si>
  <si>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</si>
  <si>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</si>
  <si>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</si>
  <si>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</si>
  <si>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</si>
  <si>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</si>
  <si>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</si>
  <si>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</si>
  <si>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</si>
  <si>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</si>
  <si>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</si>
  <si>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</si>
  <si>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</si>
  <si>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</si>
  <si>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</si>
  <si>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</si>
  <si>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</si>
  <si>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</si>
  <si>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</si>
  <si>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</si>
  <si>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</si>
  <si>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</si>
  <si>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</si>
  <si>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</si>
  <si>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</si>
  <si>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</si>
  <si>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</si>
  <si>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</si>
  <si>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</si>
  <si>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</si>
  <si>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</si>
  <si>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</si>
  <si>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</si>
  <si>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</si>
  <si>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</si>
  <si>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</si>
  <si>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</si>
  <si>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</si>
  <si>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</si>
  <si>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</si>
  <si>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</si>
  <si>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</si>
  <si>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</si>
  <si>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</si>
  <si>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</si>
  <si>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</si>
  <si>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</si>
  <si>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</si>
  <si>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</si>
  <si>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</si>
  <si>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</si>
  <si>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</si>
  <si>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</si>
  <si>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</si>
  <si>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</si>
  <si>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</si>
  <si>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</si>
  <si>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</si>
  <si>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</si>
  <si>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</si>
  <si>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</si>
  <si>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</si>
  <si>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</si>
  <si>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</si>
  <si>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</si>
  <si>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</si>
  <si>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</si>
  <si>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</si>
  <si>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</si>
  <si>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</si>
  <si>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</si>
  <si>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</si>
  <si>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</si>
  <si>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</si>
  <si>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</si>
  <si>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</si>
  <si>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</si>
  <si>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</si>
  <si>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</si>
  <si>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</si>
  <si>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</si>
  <si>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</si>
  <si>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</si>
  <si>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</si>
  <si>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</si>
  <si>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</si>
  <si>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</si>
  <si>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</si>
  <si>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</si>
  <si>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</si>
  <si>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</si>
  <si>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</si>
  <si>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</si>
  <si>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</si>
  <si>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</si>
  <si>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</si>
  <si>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</si>
  <si>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</si>
  <si>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</si>
  <si>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</si>
  <si>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</si>
  <si>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</si>
  <si>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</si>
  <si>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</si>
  <si>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</si>
  <si>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</si>
  <si>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</si>
  <si>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</si>
  <si>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</si>
  <si>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</si>
  <si>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</si>
  <si>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</si>
  <si>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</si>
  <si>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</si>
  <si>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</si>
  <si>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</si>
  <si>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</si>
  <si>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</si>
  <si>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</si>
  <si>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</si>
  <si>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</si>
  <si>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</si>
  <si>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</si>
  <si>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</si>
  <si>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</si>
  <si>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</si>
  <si>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</si>
  <si>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</si>
  <si>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</si>
  <si>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</si>
  <si>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</si>
  <si>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</si>
  <si>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</si>
  <si>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</si>
  <si>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</si>
  <si>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</si>
  <si>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</si>
  <si>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</si>
  <si>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</si>
  <si>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</si>
  <si>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</si>
  <si>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</si>
  <si>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</si>
  <si>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</si>
  <si>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</si>
  <si>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</si>
  <si>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</si>
  <si>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</si>
  <si>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</si>
  <si>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</si>
  <si>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</si>
  <si>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</si>
  <si>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</si>
  <si>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</si>
  <si>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</si>
  <si>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</si>
  <si>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</si>
  <si>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</si>
  <si>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</si>
  <si>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</si>
  <si>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</si>
  <si>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</si>
  <si>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</si>
  <si>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</si>
  <si>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</si>
  <si>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</si>
  <si>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</si>
  <si>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</si>
  <si>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</si>
  <si>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</si>
  <si>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</si>
  <si>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</si>
  <si>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</si>
  <si>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</si>
  <si>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</si>
  <si>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</si>
  <si>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</si>
  <si>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</si>
  <si>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</si>
  <si>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</si>
  <si>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</si>
  <si>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</si>
  <si>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</si>
  <si>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</si>
  <si>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</si>
  <si>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</si>
  <si>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</si>
  <si>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</si>
  <si>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</si>
  <si>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</si>
  <si>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</si>
  <si>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</si>
  <si>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</si>
  <si>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</si>
  <si>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</si>
  <si>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</si>
  <si>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</si>
  <si>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</si>
  <si>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</si>
  <si>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</si>
  <si>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</si>
  <si>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</si>
  <si>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</si>
  <si>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</si>
  <si>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</si>
  <si>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</si>
  <si>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</si>
  <si>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</si>
  <si>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</si>
  <si>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</si>
  <si>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</si>
  <si>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</si>
  <si>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</si>
  <si>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</si>
  <si>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</si>
  <si>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</si>
  <si>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</si>
  <si>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</si>
  <si>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</si>
  <si>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</si>
  <si>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</si>
  <si>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</si>
  <si>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</si>
  <si>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</si>
  <si>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</si>
  <si>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</si>
  <si>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</si>
  <si>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</si>
  <si>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</si>
  <si>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</si>
  <si>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</si>
  <si>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</si>
  <si>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</si>
  <si>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</si>
  <si>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</si>
  <si>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</si>
  <si>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</si>
  <si>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</si>
  <si>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</si>
  <si>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</si>
  <si>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</si>
  <si>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</si>
  <si>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</si>
  <si>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</si>
  <si>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</si>
  <si>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</si>
  <si>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</si>
  <si>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</si>
  <si>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</si>
  <si>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</si>
  <si>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</si>
  <si>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</si>
  <si>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</si>
  <si>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</si>
  <si>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</si>
  <si>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</si>
  <si>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</si>
  <si>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</si>
  <si>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</si>
  <si>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</si>
  <si>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</si>
  <si>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</si>
  <si>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</si>
  <si>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</si>
  <si>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</si>
  <si>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</si>
  <si>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</si>
  <si>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</si>
  <si>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</si>
  <si>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</si>
  <si>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</si>
  <si>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</si>
  <si>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</si>
  <si>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</si>
  <si>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</si>
  <si>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</si>
  <si>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</si>
  <si>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</si>
  <si>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</si>
  <si>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</si>
  <si>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</si>
  <si>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</si>
  <si>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</si>
  <si>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</si>
  <si>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</si>
  <si>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</si>
  <si>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</si>
  <si>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</si>
  <si>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</si>
  <si>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</si>
  <si>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</si>
  <si>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</si>
  <si>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</si>
  <si>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</si>
  <si>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</si>
  <si>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</si>
  <si>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</si>
  <si>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</si>
  <si>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</si>
  <si>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</si>
  <si>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</si>
  <si>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</si>
  <si>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</si>
  <si>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</si>
  <si>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</si>
  <si>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</si>
  <si>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</si>
  <si>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</si>
  <si>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</si>
  <si>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</si>
  <si>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</si>
  <si>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</si>
  <si>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</si>
  <si>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</si>
  <si>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</si>
  <si>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</si>
  <si>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</si>
  <si>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</si>
  <si>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</si>
  <si>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</si>
  <si>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</si>
  <si>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</si>
  <si>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</si>
  <si>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</si>
  <si>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</si>
  <si>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</si>
  <si>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</si>
  <si>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</si>
  <si>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</si>
  <si>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</si>
  <si>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</si>
  <si>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</si>
  <si>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</si>
  <si>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</si>
  <si>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</si>
  <si>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</si>
  <si>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</si>
  <si>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</si>
  <si>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</si>
  <si>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</si>
  <si>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</si>
  <si>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</si>
  <si>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</si>
  <si>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</si>
  <si>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</si>
  <si>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</si>
  <si>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</si>
  <si>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</si>
  <si>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</si>
  <si>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</si>
  <si>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</si>
  <si>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</si>
  <si>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</si>
  <si>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</si>
  <si>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</si>
  <si>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</si>
  <si>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</si>
  <si>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</si>
  <si>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</si>
  <si>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</si>
  <si>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</si>
  <si>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</si>
  <si>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</si>
  <si>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</si>
  <si>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</si>
  <si>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</si>
  <si>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</si>
  <si>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</si>
  <si>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</si>
  <si>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</si>
  <si>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</si>
  <si>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</si>
  <si>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</si>
  <si>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</si>
  <si>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</si>
  <si>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</si>
  <si>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</si>
  <si>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</si>
  <si>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</si>
  <si>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</si>
  <si>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</si>
  <si>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</si>
  <si>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</si>
  <si>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</si>
  <si>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</si>
  <si>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</si>
  <si>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</si>
  <si>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</si>
  <si>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</si>
  <si>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</si>
  <si>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</si>
  <si>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</si>
  <si>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</si>
  <si>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</si>
  <si>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</si>
  <si>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</si>
  <si>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</si>
  <si>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</si>
  <si>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</si>
  <si>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</si>
  <si>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</si>
  <si>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</si>
  <si>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</si>
  <si>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</si>
  <si>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</si>
  <si>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</si>
  <si>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</si>
  <si>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</si>
  <si>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</si>
  <si>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</si>
  <si>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</si>
  <si>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</si>
  <si>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</si>
  <si>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</si>
  <si>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</si>
  <si>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</si>
  <si>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</si>
  <si>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</si>
  <si>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</si>
  <si>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</si>
  <si>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</si>
  <si>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</si>
  <si>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</si>
  <si>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</si>
  <si>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</si>
  <si>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</si>
  <si>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</si>
  <si>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</si>
  <si>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</si>
  <si>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</si>
  <si>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</si>
  <si>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</si>
  <si>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</si>
  <si>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</si>
  <si>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</si>
  <si>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</si>
  <si>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</si>
  <si>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</si>
  <si>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</si>
  <si>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</si>
  <si>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</si>
  <si>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</si>
  <si>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</si>
  <si>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</si>
  <si>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</si>
  <si>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</si>
  <si>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</si>
  <si>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</si>
  <si>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</si>
  <si>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</si>
  <si>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</si>
  <si>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</si>
  <si>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</si>
  <si>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</si>
  <si>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</si>
  <si>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</si>
  <si>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</si>
  <si>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</si>
  <si>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</si>
  <si>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</si>
  <si>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</si>
  <si>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</si>
  <si>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</si>
  <si>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</si>
  <si>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</si>
  <si>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</si>
  <si>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</si>
  <si>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</si>
  <si>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</si>
  <si>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</si>
  <si>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</si>
  <si>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</si>
  <si>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</si>
  <si>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</si>
  <si>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</si>
  <si>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</si>
  <si>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</si>
  <si>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</si>
  <si>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</si>
  <si>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</si>
  <si>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</si>
  <si>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</si>
  <si>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</si>
  <si>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</si>
  <si>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</si>
  <si>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</si>
  <si>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</si>
  <si>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</si>
  <si>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</si>
  <si>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</si>
  <si>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</si>
  <si>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</si>
  <si>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</si>
  <si>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</si>
  <si>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</si>
  <si>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</si>
  <si>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</si>
  <si>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</si>
  <si>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</si>
  <si>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</si>
  <si>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</si>
  <si>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</si>
  <si>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</si>
  <si>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</si>
  <si>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</si>
  <si>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</si>
  <si>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</si>
  <si>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</si>
  <si>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</si>
  <si>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</si>
  <si>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</si>
  <si>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</si>
  <si>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</si>
  <si>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</si>
  <si>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</si>
  <si>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</si>
  <si>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</si>
  <si>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</si>
  <si>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</si>
  <si>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</si>
  <si>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</si>
  <si>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</si>
  <si>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</si>
  <si>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</si>
  <si>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</si>
  <si>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</si>
  <si>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</si>
  <si>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</si>
  <si>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</si>
  <si>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</si>
  <si>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</si>
  <si>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</si>
  <si>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</si>
  <si>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</si>
  <si>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</si>
  <si>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</si>
  <si>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</si>
  <si>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</si>
  <si>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</si>
  <si>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</si>
  <si>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</si>
  <si>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</si>
  <si>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</si>
  <si>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</si>
  <si>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</si>
  <si>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</si>
  <si>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</si>
  <si>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</si>
  <si>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</si>
  <si>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</si>
  <si>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</si>
  <si>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</si>
  <si>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</si>
  <si>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</si>
  <si>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</si>
  <si>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</si>
  <si>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</si>
  <si>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</si>
  <si>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</si>
  <si>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</si>
  <si>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</si>
  <si>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</si>
  <si>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</si>
  <si>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</si>
  <si>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</si>
  <si>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</si>
  <si>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</si>
  <si>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</si>
  <si>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</si>
  <si>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</si>
  <si>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</si>
  <si>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</si>
  <si>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</si>
  <si>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</si>
  <si>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</si>
  <si>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</si>
  <si>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</si>
  <si>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</si>
  <si>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</si>
  <si>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</si>
  <si>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</si>
  <si>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</si>
  <si>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</si>
  <si>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</si>
  <si>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</si>
  <si>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</si>
  <si>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</si>
  <si>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</si>
  <si>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</si>
  <si>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</si>
  <si>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</si>
  <si>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</si>
  <si>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</si>
  <si>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</si>
  <si>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</si>
  <si>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</si>
  <si>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</si>
  <si>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</si>
  <si>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</si>
  <si>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</si>
  <si>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</si>
  <si>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</si>
  <si>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</si>
  <si>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</si>
  <si>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</si>
  <si>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</si>
  <si>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</si>
  <si>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</si>
  <si>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</si>
  <si>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</si>
  <si>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</si>
  <si>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</si>
  <si>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</si>
  <si>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</si>
  <si>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</si>
  <si>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</si>
  <si>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</si>
  <si>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</si>
  <si>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</si>
  <si>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</si>
  <si>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</si>
  <si>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</si>
  <si>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</si>
  <si>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</si>
  <si>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</si>
  <si>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</si>
  <si>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</si>
  <si>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</si>
  <si>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</si>
  <si>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</si>
  <si>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</si>
  <si>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</si>
  <si>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</si>
  <si>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</si>
  <si>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</si>
  <si>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</si>
  <si>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</si>
  <si>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</si>
  <si>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</si>
  <si>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</si>
  <si>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</si>
  <si>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</si>
  <si>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</si>
  <si>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</si>
  <si>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</si>
  <si>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</si>
  <si>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</si>
  <si>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</si>
  <si>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</si>
  <si>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</si>
  <si>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</si>
  <si>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</si>
  <si>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</si>
  <si>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</si>
  <si>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</si>
  <si>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</si>
  <si>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</si>
  <si>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</si>
  <si>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</si>
  <si>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</si>
  <si>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</si>
  <si>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</si>
  <si>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</si>
  <si>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</si>
  <si>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</si>
  <si>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</si>
  <si>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</si>
  <si>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</si>
  <si>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</si>
  <si>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</si>
  <si>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</si>
  <si>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</si>
  <si>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</si>
  <si>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</si>
  <si>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</si>
  <si>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</si>
  <si>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</si>
  <si>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</si>
  <si>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</si>
  <si>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</si>
  <si>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</si>
  <si>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</si>
  <si>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</si>
  <si>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</si>
  <si>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</si>
  <si>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</si>
  <si>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</si>
  <si>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</si>
  <si>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</si>
  <si>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</si>
  <si>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</si>
  <si>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</si>
  <si>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</si>
  <si>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</si>
  <si>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</si>
  <si>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</si>
  <si>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</si>
  <si>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</si>
  <si>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</si>
  <si>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</si>
  <si>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</si>
  <si>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</si>
  <si>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</si>
  <si>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</si>
  <si>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</si>
  <si>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</si>
  <si>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</si>
  <si>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</si>
  <si>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</si>
  <si>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</si>
  <si>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</si>
  <si>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</si>
  <si>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</si>
  <si>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</si>
  <si>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</si>
  <si>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</si>
  <si>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</si>
  <si>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</si>
  <si>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</si>
  <si>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</si>
  <si>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</si>
  <si>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</si>
  <si>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</si>
  <si>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</si>
  <si>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</si>
  <si>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</si>
  <si>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</si>
  <si>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</si>
  <si>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</si>
  <si>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</si>
  <si>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</si>
  <si>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</si>
  <si>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</si>
  <si>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</si>
  <si>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</si>
  <si>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</si>
  <si>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</si>
  <si>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</si>
  <si>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</si>
  <si>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</si>
  <si>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</si>
  <si>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</si>
  <si>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</si>
  <si>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</si>
  <si>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</si>
  <si>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</si>
  <si>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</si>
  <si>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</si>
  <si>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</si>
  <si>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</si>
  <si>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</si>
  <si>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</si>
  <si>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</si>
  <si>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</si>
  <si>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</si>
  <si>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</si>
  <si>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</si>
  <si>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</si>
  <si>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</si>
  <si>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</si>
  <si>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</si>
  <si>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</si>
  <si>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</si>
  <si>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</si>
  <si>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</si>
  <si>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</si>
  <si>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</si>
  <si>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</si>
  <si>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</si>
  <si>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</si>
  <si>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</si>
  <si>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</si>
  <si>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</si>
  <si>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</si>
  <si>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</si>
  <si>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</si>
  <si>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</si>
  <si>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</si>
  <si>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</si>
  <si>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</si>
  <si>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</si>
  <si>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</si>
  <si>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</si>
  <si>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</si>
  <si>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</si>
  <si>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</si>
  <si>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</si>
  <si>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</si>
  <si>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</si>
  <si>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</si>
  <si>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</si>
  <si>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</si>
  <si>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</si>
  <si>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</si>
  <si>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</si>
  <si>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</si>
  <si>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</si>
  <si>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</si>
  <si>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</si>
  <si>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</si>
  <si>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</si>
  <si>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</si>
  <si>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</si>
  <si>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</si>
  <si>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</si>
  <si>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</si>
  <si>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</si>
  <si>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</si>
  <si>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</si>
  <si>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</si>
  <si>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</si>
  <si>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</si>
  <si>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</si>
  <si>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</si>
  <si>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</si>
  <si>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</si>
  <si>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</si>
  <si>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</si>
  <si>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</si>
  <si>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</si>
  <si>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</si>
  <si>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</si>
  <si>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</si>
  <si>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</si>
  <si>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</si>
  <si>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</si>
  <si>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</si>
  <si>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</si>
  <si>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</si>
  <si>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</si>
  <si>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</si>
  <si>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</si>
  <si>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</si>
  <si>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</si>
  <si>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</si>
  <si>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</si>
  <si>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</si>
  <si>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</si>
  <si>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</si>
  <si>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</si>
  <si>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</si>
  <si>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</si>
  <si>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</si>
  <si>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</si>
  <si>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</si>
  <si>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</si>
  <si>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</si>
  <si>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</si>
  <si>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</si>
  <si>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</si>
  <si>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</si>
  <si>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</si>
  <si>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</si>
  <si>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</si>
  <si>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</si>
  <si>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</si>
  <si>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</si>
  <si>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</si>
  <si>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</si>
  <si>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</si>
  <si>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</si>
  <si>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</si>
  <si>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</si>
  <si>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</si>
  <si>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</si>
  <si>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</si>
  <si>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</si>
  <si>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</si>
  <si>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</si>
  <si>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</si>
  <si>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</si>
  <si>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</si>
  <si>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</si>
  <si>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</si>
  <si>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</si>
  <si>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</si>
  <si>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</si>
  <si>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</si>
  <si>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</si>
  <si>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</si>
  <si>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</si>
  <si>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</si>
  <si>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</si>
  <si>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</si>
  <si>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</si>
  <si>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</si>
  <si>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</si>
  <si>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</si>
  <si>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</si>
  <si>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</si>
  <si>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</si>
  <si>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</si>
  <si>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</si>
  <si>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</si>
  <si>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</si>
  <si>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</si>
  <si>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</si>
  <si>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</si>
  <si>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</si>
  <si>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</si>
  <si>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</si>
  <si>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</si>
  <si>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</si>
  <si>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</si>
  <si>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</si>
  <si>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</si>
  <si>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</si>
  <si>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</si>
  <si>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</si>
  <si>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</si>
  <si>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</si>
  <si>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</si>
  <si>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</si>
  <si>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</si>
  <si>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</si>
  <si>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</si>
  <si>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</si>
  <si>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</si>
  <si>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</si>
  <si>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</si>
  <si>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</si>
  <si>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</si>
  <si>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</si>
  <si>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</si>
  <si>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</si>
  <si>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</si>
  <si>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</si>
  <si>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</si>
  <si>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</si>
  <si>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</si>
  <si>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</si>
  <si>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</si>
  <si>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</si>
  <si>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</si>
  <si>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</si>
  <si>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</si>
  <si>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</si>
  <si>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</si>
  <si>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</si>
  <si>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</si>
  <si>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</si>
  <si>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</si>
  <si>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</si>
  <si>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</si>
  <si>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</si>
  <si>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</si>
  <si>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</si>
  <si>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</si>
  <si>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</si>
  <si>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</si>
  <si>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</si>
  <si>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</si>
  <si>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</si>
  <si>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</si>
  <si>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</si>
  <si>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</si>
  <si>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</si>
  <si>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</si>
  <si>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</si>
  <si>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</si>
  <si>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</si>
  <si>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</si>
  <si>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</si>
  <si>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</si>
  <si>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</si>
  <si>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</si>
  <si>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</si>
  <si>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</si>
  <si>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</si>
  <si>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</si>
  <si>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</si>
  <si>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</si>
  <si>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</si>
  <si>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</si>
  <si>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</si>
  <si>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</si>
  <si>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</si>
  <si>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</si>
  <si>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</si>
  <si>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</si>
  <si>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</si>
  <si>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</si>
  <si>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</si>
  <si>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</si>
  <si>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</si>
  <si>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</si>
  <si>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</si>
  <si>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</si>
  <si>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</si>
  <si>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</si>
  <si>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</si>
  <si>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</si>
  <si>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</si>
  <si>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</si>
  <si>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</si>
  <si>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</si>
  <si>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</si>
  <si>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</si>
  <si>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</si>
  <si>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</si>
  <si>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</si>
  <si>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</si>
  <si>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</si>
  <si>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</si>
  <si>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</si>
  <si>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</si>
  <si>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</si>
  <si>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</si>
  <si>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</si>
  <si>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</si>
  <si>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</si>
  <si>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</si>
  <si>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</si>
  <si>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</si>
  <si>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</si>
  <si>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</si>
  <si>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</si>
  <si>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</si>
  <si>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</si>
  <si>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</si>
  <si>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</si>
  <si>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</si>
  <si>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</si>
  <si>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</si>
  <si>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</si>
  <si>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</si>
  <si>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</si>
  <si>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</si>
  <si>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</si>
  <si>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</si>
  <si>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</si>
  <si>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</si>
  <si>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</si>
  <si>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</si>
  <si>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</si>
  <si>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</si>
  <si>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</si>
  <si>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</si>
  <si>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</si>
  <si>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</si>
  <si>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</si>
  <si>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</si>
  <si>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</si>
  <si>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</si>
  <si>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</si>
  <si>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</si>
  <si>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</si>
  <si>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</si>
  <si>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</si>
  <si>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</si>
  <si>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</si>
  <si>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</si>
  <si>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</si>
  <si>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</si>
  <si>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</si>
  <si>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</si>
  <si>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</si>
  <si>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</si>
  <si>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</si>
  <si>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</si>
  <si>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</si>
  <si>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</si>
  <si>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</si>
  <si>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</si>
  <si>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</si>
  <si>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</si>
  <si>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</si>
  <si>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</si>
  <si>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</si>
  <si>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</si>
  <si>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</si>
  <si>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</si>
  <si>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</si>
  <si>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</si>
  <si>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</si>
  <si>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</si>
  <si>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</si>
  <si>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</si>
  <si>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</si>
  <si>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</si>
  <si>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</si>
  <si>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</si>
  <si>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</si>
  <si>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</si>
  <si>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</si>
  <si>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</si>
  <si>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</si>
  <si>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</si>
  <si>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</si>
  <si>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</si>
  <si>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</si>
  <si>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</si>
  <si>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</si>
  <si>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</si>
  <si>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</si>
  <si>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</si>
  <si>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</si>
  <si>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</si>
  <si>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</si>
  <si>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</si>
  <si>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</si>
  <si>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</si>
  <si>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</si>
  <si>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</si>
  <si>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</si>
  <si>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</si>
  <si>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</si>
  <si>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</si>
  <si>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</si>
  <si>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</si>
  <si>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</si>
  <si>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</si>
  <si>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</si>
  <si>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</si>
  <si>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</si>
  <si>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</si>
  <si>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</si>
  <si>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</si>
  <si>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</si>
  <si>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</si>
  <si>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</si>
  <si>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</si>
  <si>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</si>
  <si>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</si>
  <si>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</si>
  <si>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</si>
  <si>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</si>
  <si>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</si>
  <si>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</si>
  <si>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</si>
  <si>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</si>
  <si>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</si>
  <si>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</si>
  <si>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</si>
  <si>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</si>
  <si>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</si>
  <si>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</si>
  <si>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</si>
  <si>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</si>
  <si>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</si>
  <si>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</si>
  <si>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</si>
  <si>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</si>
  <si>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</si>
  <si>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</si>
  <si>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</si>
  <si>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</si>
  <si>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</si>
  <si>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</si>
  <si>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</si>
  <si>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</si>
  <si>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</si>
  <si>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</si>
  <si>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</si>
  <si>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</si>
  <si>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</si>
  <si>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</si>
  <si>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</si>
  <si>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</si>
  <si>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</si>
  <si>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</si>
  <si>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</si>
  <si>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</si>
  <si>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</si>
  <si>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</si>
  <si>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</si>
  <si>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</si>
  <si>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</si>
  <si>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</si>
  <si>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</si>
  <si>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</si>
  <si>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</si>
  <si>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</si>
  <si>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</si>
  <si>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</si>
  <si>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</si>
  <si>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</si>
  <si>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</si>
  <si>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</si>
  <si>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</si>
  <si>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</si>
  <si>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</si>
  <si>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</si>
  <si>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</si>
  <si>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</si>
  <si>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</si>
  <si>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</si>
  <si>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</si>
  <si>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</si>
  <si>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</si>
  <si>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</si>
  <si>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</si>
  <si>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</si>
  <si>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</si>
  <si>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</si>
  <si>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</si>
  <si>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</si>
  <si>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</si>
  <si>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</si>
  <si>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</si>
  <si>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</si>
  <si>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</si>
  <si>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</si>
  <si>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</si>
  <si>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</si>
  <si>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</si>
  <si>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</si>
  <si>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</si>
  <si>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</si>
  <si>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</si>
  <si>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</si>
  <si>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</si>
  <si>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</si>
  <si>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</si>
  <si>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</si>
  <si>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</si>
  <si>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</si>
  <si>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</si>
  <si>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</si>
  <si>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</si>
  <si>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</si>
  <si>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</si>
  <si>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</si>
  <si>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</si>
  <si>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</si>
  <si>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</si>
  <si>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</si>
  <si>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</si>
  <si>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</si>
  <si>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</si>
  <si>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</si>
  <si>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</si>
  <si>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</si>
  <si>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</si>
  <si>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</si>
  <si>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</si>
  <si>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</si>
  <si>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</si>
  <si>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</si>
  <si>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</si>
  <si>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</si>
  <si>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</si>
  <si>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</si>
  <si>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</si>
  <si>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</si>
  <si>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</si>
  <si>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</si>
  <si>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</si>
  <si>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</si>
  <si>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</si>
  <si>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</si>
  <si>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</si>
  <si>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</si>
  <si>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</si>
  <si>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</si>
  <si>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</si>
  <si>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</si>
  <si>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</si>
  <si>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</si>
  <si>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</si>
  <si>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</si>
  <si>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</si>
  <si>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</si>
  <si>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</si>
  <si>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</si>
  <si>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</si>
  <si>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</si>
  <si>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</si>
  <si>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</si>
  <si>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</si>
  <si>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</si>
  <si>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</si>
  <si>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</si>
  <si>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</si>
  <si>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</si>
  <si>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</si>
  <si>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</si>
  <si>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</si>
  <si>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</si>
  <si>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</si>
  <si>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</si>
  <si>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</si>
  <si>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</si>
  <si>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</si>
  <si>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</si>
  <si>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</si>
  <si>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</si>
  <si>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</si>
  <si>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</si>
  <si>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</si>
  <si>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</si>
  <si>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</si>
  <si>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</si>
  <si>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</si>
  <si>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</si>
  <si>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</si>
  <si>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</si>
  <si>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</si>
  <si>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</si>
  <si>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</si>
  <si>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</si>
  <si>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</si>
  <si>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</si>
  <si>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</si>
  <si>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</si>
  <si>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</si>
  <si>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</si>
  <si>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</si>
  <si>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</si>
  <si>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</si>
  <si>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</si>
  <si>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</si>
  <si>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</si>
  <si>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</si>
  <si>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</si>
  <si>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</si>
  <si>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</si>
  <si>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</si>
  <si>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</si>
  <si>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</si>
  <si>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</si>
  <si>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</si>
  <si>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</si>
  <si>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</si>
  <si>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</si>
  <si>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</si>
  <si>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</si>
  <si>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</si>
  <si>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</si>
  <si>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</si>
  <si>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</si>
  <si>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</si>
  <si>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</si>
  <si>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</si>
  <si>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</si>
  <si>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</si>
  <si>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</si>
  <si>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</si>
  <si>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</si>
  <si>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</si>
  <si>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</si>
  <si>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</si>
  <si>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</si>
  <si>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</si>
  <si>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</si>
  <si>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</si>
  <si>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</si>
  <si>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</si>
  <si>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</si>
  <si>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</si>
  <si>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</si>
  <si>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</si>
  <si>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</si>
  <si>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</si>
  <si>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</si>
  <si>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</si>
  <si>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</si>
  <si>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</si>
  <si>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</si>
  <si>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</si>
  <si>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</si>
  <si>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</si>
  <si>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</si>
  <si>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</si>
  <si>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</si>
  <si>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</si>
  <si>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</si>
  <si>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</si>
  <si>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</si>
  <si>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</si>
  <si>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</si>
  <si>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</si>
  <si>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</si>
  <si>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</si>
  <si>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</si>
  <si>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</si>
  <si>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</si>
  <si>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</si>
  <si>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</si>
  <si>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</si>
  <si>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</si>
  <si>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</si>
  <si>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</si>
  <si>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</si>
  <si>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</si>
  <si>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</si>
  <si>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</si>
  <si>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</si>
  <si>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</si>
  <si>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</si>
  <si>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</si>
  <si>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</si>
  <si>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</si>
  <si>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</si>
  <si>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</si>
  <si>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</si>
  <si>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</si>
  <si>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</si>
  <si>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</si>
  <si>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</si>
  <si>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</si>
  <si>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</si>
  <si>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</si>
  <si>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</si>
  <si>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</si>
  <si>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</si>
  <si>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</si>
  <si>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</si>
  <si>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</si>
  <si>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</si>
  <si>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</si>
  <si>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</si>
  <si>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</si>
  <si>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</si>
  <si>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</si>
  <si>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</si>
  <si>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</si>
  <si>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</si>
  <si>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</si>
  <si>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</si>
  <si>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</si>
  <si>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</si>
  <si>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</si>
  <si>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</si>
  <si>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</si>
  <si>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</si>
  <si>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</si>
  <si>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</si>
  <si>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</si>
  <si>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</si>
  <si>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</si>
  <si>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</si>
  <si>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</si>
  <si>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</si>
  <si>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</si>
  <si>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</si>
  <si>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</si>
  <si>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</si>
  <si>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</si>
  <si>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</si>
  <si>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</si>
  <si>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</si>
  <si>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</si>
  <si>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</si>
  <si>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</si>
  <si>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</si>
  <si>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</si>
  <si>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</si>
  <si>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</si>
  <si>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</si>
  <si>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</si>
  <si>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</si>
  <si>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</si>
  <si>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</si>
  <si>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</si>
  <si>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</si>
  <si>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</si>
  <si>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</si>
  <si>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</si>
  <si>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</si>
  <si>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</si>
  <si>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</si>
  <si>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</si>
  <si>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</si>
  <si>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</si>
  <si>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</si>
  <si>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</si>
  <si>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</si>
  <si>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</si>
  <si>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</si>
  <si>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</si>
  <si>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</si>
  <si>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</si>
  <si>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</si>
  <si>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</si>
  <si>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</si>
  <si>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</si>
  <si>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</si>
  <si>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</si>
  <si>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</si>
  <si>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</si>
  <si>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</si>
  <si>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</si>
  <si>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</si>
  <si>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</si>
  <si>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</si>
  <si>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</si>
  <si>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</si>
  <si>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</si>
  <si>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</si>
  <si>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</si>
  <si>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</si>
  <si>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</si>
  <si>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</si>
  <si>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</si>
  <si>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</si>
  <si>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</si>
  <si>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</si>
  <si>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</si>
  <si>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</si>
  <si>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</si>
  <si>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</si>
  <si>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</si>
  <si>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</si>
  <si>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</si>
  <si>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</si>
  <si>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</si>
  <si>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</si>
  <si>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</si>
  <si>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</si>
  <si>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</si>
  <si>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</si>
  <si>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</si>
  <si>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</si>
  <si>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</si>
  <si>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</si>
  <si>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</si>
  <si>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</si>
  <si>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</si>
  <si>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</si>
  <si>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</si>
  <si>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</si>
  <si>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</si>
  <si>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</si>
  <si>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</si>
  <si>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</si>
  <si>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</si>
  <si>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</si>
  <si>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</si>
  <si>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</si>
  <si>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</si>
  <si>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</si>
  <si>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</si>
  <si>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</si>
  <si>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</si>
  <si>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</si>
  <si>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</si>
  <si>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</si>
  <si>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</si>
  <si>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</si>
  <si>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</si>
  <si>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</si>
  <si>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</si>
  <si>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</si>
  <si>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</si>
  <si>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</si>
  <si>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</si>
  <si>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</si>
  <si>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</si>
  <si>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</si>
  <si>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</si>
  <si>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</si>
  <si>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</si>
  <si>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</si>
  <si>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</si>
  <si>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</si>
  <si>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</si>
  <si>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</si>
  <si>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</si>
  <si>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</si>
  <si>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</si>
  <si>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</si>
  <si>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</si>
  <si>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</si>
  <si>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</si>
  <si>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</si>
  <si>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</si>
  <si>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</si>
  <si>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</si>
  <si>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</si>
  <si>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</si>
  <si>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</si>
  <si>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</si>
  <si>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</si>
  <si>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</si>
  <si>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</si>
  <si>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</si>
  <si>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</si>
  <si>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</si>
  <si>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</si>
  <si>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</si>
  <si>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</si>
  <si>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</si>
  <si>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</si>
  <si>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</si>
  <si>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</si>
  <si>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</si>
  <si>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</si>
  <si>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</si>
  <si>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</si>
  <si>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</si>
  <si>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</si>
  <si>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</si>
  <si>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</si>
  <si>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</si>
  <si>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</si>
  <si>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</si>
  <si>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</si>
  <si>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</si>
  <si>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</si>
  <si>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</si>
  <si>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</si>
  <si>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</si>
  <si>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</si>
  <si>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</si>
  <si>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</si>
  <si>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</si>
  <si>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</si>
  <si>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</si>
  <si>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</si>
  <si>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</si>
  <si>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</si>
  <si>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</si>
  <si>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</si>
  <si>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</si>
  <si>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</si>
  <si>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</si>
  <si>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</si>
  <si>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</si>
  <si>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</si>
  <si>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</si>
  <si>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</si>
  <si>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</si>
  <si>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</si>
  <si>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</si>
  <si>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</si>
  <si>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</si>
  <si>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</si>
  <si>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</si>
  <si>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</si>
  <si>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</si>
  <si>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</si>
  <si>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</si>
  <si>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</si>
  <si>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</si>
  <si>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</si>
  <si>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</si>
  <si>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</si>
  <si>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</si>
  <si>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</si>
  <si>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</si>
  <si>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</si>
  <si>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</si>
  <si>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</si>
  <si>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</si>
  <si>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</si>
  <si>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</si>
  <si>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</si>
  <si>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</si>
  <si>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</si>
  <si>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</si>
  <si>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</si>
  <si>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</si>
  <si>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</si>
  <si>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</si>
  <si>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</si>
  <si>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</si>
  <si>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</si>
  <si>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</si>
  <si>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</si>
  <si>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</si>
  <si>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</si>
  <si>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</si>
  <si>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</si>
  <si>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</si>
  <si>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</si>
  <si>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</si>
  <si>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</si>
  <si>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</si>
  <si>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</si>
  <si>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</si>
  <si>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</si>
  <si>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</si>
  <si>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</si>
  <si>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</si>
  <si>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</si>
  <si>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</si>
  <si>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</si>
  <si>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</si>
  <si>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</si>
  <si>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</si>
  <si>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</si>
  <si>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</si>
  <si>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</si>
  <si>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</si>
  <si>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</si>
  <si>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</si>
  <si>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</si>
  <si>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</si>
  <si>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</si>
  <si>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</si>
  <si>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</si>
  <si>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</si>
  <si>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</si>
  <si>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</si>
  <si>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</si>
  <si>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</si>
  <si>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</si>
  <si>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</si>
  <si>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</si>
  <si>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</si>
  <si>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</si>
  <si>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</si>
  <si>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</si>
  <si>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</si>
  <si>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</si>
  <si>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</si>
  <si>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</si>
  <si>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</si>
  <si>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</si>
  <si>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</si>
  <si>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</si>
  <si>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</si>
  <si>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</si>
  <si>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</si>
  <si>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</si>
  <si>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</si>
  <si>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</si>
  <si>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</si>
  <si>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</si>
  <si>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</si>
  <si>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</si>
  <si>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</si>
  <si>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</si>
  <si>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</si>
  <si>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</si>
  <si>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</si>
  <si>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</si>
  <si>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</si>
  <si>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</si>
  <si>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</si>
  <si>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</si>
  <si>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</si>
  <si>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</si>
  <si>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</si>
  <si>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</si>
  <si>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</si>
  <si>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</si>
  <si>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</si>
  <si>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</si>
  <si>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</si>
  <si>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</si>
  <si>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</si>
  <si>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</si>
  <si>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</si>
  <si>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</si>
  <si>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</si>
  <si>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</si>
  <si>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</si>
  <si>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</si>
  <si>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</si>
  <si>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</si>
  <si>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</si>
  <si>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</si>
  <si>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</si>
  <si>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</si>
  <si>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</si>
  <si>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</si>
  <si>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</si>
  <si>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</si>
  <si>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</si>
  <si>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</si>
  <si>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</si>
  <si>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</si>
  <si>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</si>
  <si>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</si>
  <si>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</si>
  <si>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</si>
  <si>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</si>
  <si>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</si>
  <si>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</si>
  <si>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</si>
  <si>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</si>
  <si>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</si>
  <si>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</si>
  <si>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</si>
  <si>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</si>
  <si>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</si>
  <si>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</si>
  <si>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</si>
  <si>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</si>
  <si>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</si>
  <si>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</si>
  <si>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</si>
  <si>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</si>
  <si>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</si>
  <si>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</si>
  <si>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</si>
  <si>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</si>
  <si>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</si>
  <si>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</si>
  <si>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</si>
  <si>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</si>
  <si>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</si>
  <si>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</si>
  <si>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</si>
  <si>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</si>
  <si>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</si>
  <si>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</si>
  <si>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</si>
  <si>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</si>
  <si>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</si>
  <si>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</si>
  <si>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</si>
  <si>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</si>
  <si>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</si>
  <si>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</si>
  <si>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</si>
  <si>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</si>
  <si>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</si>
  <si>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</si>
  <si>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</si>
  <si>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</si>
  <si>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</si>
  <si>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</si>
  <si>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</si>
  <si>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</si>
  <si>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</si>
  <si>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</si>
  <si>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</si>
  <si>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</si>
  <si>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</si>
  <si>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</si>
  <si>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</si>
  <si>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</si>
  <si>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</si>
  <si>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</si>
  <si>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</si>
  <si>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</si>
  <si>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</si>
  <si>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</si>
  <si>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</si>
  <si>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</si>
  <si>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</si>
  <si>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</si>
  <si>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</si>
  <si>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</si>
  <si>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</si>
  <si>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</si>
  <si>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</si>
  <si>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</si>
  <si>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</si>
  <si>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</si>
  <si>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</si>
  <si>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</si>
  <si>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</si>
  <si>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</si>
  <si>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</si>
  <si>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</si>
  <si>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</si>
  <si>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</si>
  <si>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</si>
  <si>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</si>
  <si>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</si>
  <si>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</si>
  <si>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</si>
  <si>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</si>
  <si>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</si>
  <si>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</si>
  <si>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</si>
  <si>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</si>
  <si>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</si>
  <si>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</si>
  <si>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</si>
  <si>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</si>
  <si>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</si>
  <si>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</si>
  <si>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</si>
  <si>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</si>
  <si>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</si>
  <si>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</si>
  <si>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</si>
  <si>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</si>
  <si>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</si>
  <si>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</si>
  <si>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</si>
  <si>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</si>
  <si>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</si>
  <si>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</si>
  <si>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</si>
  <si>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</si>
  <si>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</si>
  <si>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</si>
  <si>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</si>
  <si>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</si>
  <si>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</si>
  <si>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</si>
  <si>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</si>
  <si>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</si>
  <si>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</si>
  <si>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</si>
  <si>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</si>
  <si>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</si>
  <si>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</si>
  <si>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</si>
  <si>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</si>
  <si>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</si>
  <si>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</si>
  <si>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</si>
  <si>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</si>
  <si>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</si>
  <si>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</si>
  <si>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</si>
  <si>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</si>
  <si>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</si>
  <si>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</si>
  <si>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</si>
  <si>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</si>
  <si>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</si>
  <si>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</si>
  <si>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</si>
  <si>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</si>
  <si>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</si>
  <si>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</si>
  <si>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</si>
  <si>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</si>
  <si>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</si>
  <si>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</si>
  <si>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</si>
  <si>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</si>
  <si>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</si>
  <si>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</si>
  <si>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</si>
  <si>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</si>
  <si>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</si>
  <si>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</si>
  <si>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</si>
  <si>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</si>
  <si>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</si>
  <si>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</si>
  <si>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</si>
  <si>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</si>
  <si>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</si>
  <si>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</si>
  <si>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</si>
  <si>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</si>
  <si>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</si>
  <si>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</si>
  <si>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</si>
  <si>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</si>
  <si>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</si>
  <si>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</si>
  <si>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</si>
  <si>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</si>
  <si>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</si>
  <si>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</si>
  <si>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</si>
  <si>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</si>
  <si>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</si>
  <si>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</si>
  <si>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</si>
  <si>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</si>
  <si>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</si>
  <si>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</si>
  <si>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</si>
  <si>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</si>
  <si>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</si>
  <si>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</si>
  <si>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</si>
  <si>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</si>
  <si>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</si>
  <si>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</si>
  <si>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</si>
  <si>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</si>
  <si>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</si>
  <si>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</si>
  <si>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</si>
  <si>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</si>
  <si>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</si>
  <si>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</si>
  <si>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</si>
  <si>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</si>
  <si>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</si>
  <si>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</si>
  <si>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</si>
  <si>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</si>
  <si>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</si>
  <si>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</si>
  <si>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</si>
  <si>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</si>
  <si>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</si>
  <si>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</si>
  <si>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</si>
  <si>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</si>
  <si>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</si>
  <si>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</si>
  <si>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</si>
  <si>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</si>
  <si>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</si>
  <si>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</si>
  <si>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</si>
  <si>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</si>
  <si>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</si>
  <si>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</si>
  <si>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</si>
  <si>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</si>
  <si>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</si>
  <si>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</si>
  <si>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</si>
  <si>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</si>
  <si>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</si>
  <si>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</si>
  <si>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</si>
  <si>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</si>
  <si>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</si>
  <si>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</si>
  <si>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</si>
  <si>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</si>
  <si>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</si>
  <si>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</si>
  <si>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</si>
  <si>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</si>
  <si>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</si>
  <si>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</si>
  <si>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</si>
  <si>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</si>
  <si>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</si>
  <si>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</si>
  <si>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</si>
  <si>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</si>
  <si>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</si>
  <si>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</si>
  <si>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</si>
  <si>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</si>
  <si>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</si>
  <si>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</si>
  <si>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</si>
  <si>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</si>
  <si>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</si>
  <si>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</si>
  <si>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</si>
  <si>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</si>
  <si>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</si>
  <si>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</si>
  <si>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</si>
  <si>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</si>
  <si>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</si>
  <si>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</si>
  <si>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</si>
  <si>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</si>
  <si>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</si>
  <si>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</si>
  <si>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</si>
  <si>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</si>
  <si>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</si>
  <si>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</si>
  <si>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</si>
  <si>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</si>
  <si>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</si>
  <si>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</si>
  <si>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</si>
  <si>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</si>
  <si>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</si>
  <si>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</si>
  <si>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</si>
  <si>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</si>
  <si>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</si>
  <si>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</si>
  <si>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</si>
  <si>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</si>
  <si>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</si>
  <si>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</si>
  <si>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</si>
  <si>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</si>
  <si>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</si>
  <si>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</si>
  <si>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</si>
  <si>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</si>
  <si>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</si>
  <si>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</si>
  <si>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</si>
  <si>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</si>
  <si>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</si>
  <si>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</si>
  <si>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</si>
  <si>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</si>
  <si>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</si>
  <si>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</si>
  <si>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</si>
  <si>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</si>
  <si>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</si>
  <si>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</si>
  <si>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</si>
  <si>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</si>
  <si>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</si>
  <si>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</si>
  <si>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</si>
  <si>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</si>
  <si>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</si>
  <si>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</si>
  <si>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</si>
  <si>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</si>
  <si>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</si>
  <si>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</si>
  <si>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</si>
  <si>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</si>
  <si>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</si>
  <si>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</si>
  <si>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</si>
  <si>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</si>
  <si>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</si>
  <si>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</si>
  <si>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</si>
  <si>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</si>
  <si>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</si>
  <si>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</si>
  <si>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</si>
  <si>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</si>
  <si>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</si>
  <si>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</si>
  <si>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</si>
  <si>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</si>
  <si>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</si>
  <si>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</si>
  <si>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</si>
  <si>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</si>
  <si>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</si>
  <si>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</si>
  <si>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</si>
  <si>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</si>
  <si>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</si>
  <si>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</si>
  <si>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</si>
  <si>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</si>
  <si>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</si>
  <si>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</si>
  <si>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</si>
  <si>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</si>
  <si>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</si>
  <si>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</si>
  <si>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</si>
  <si>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</si>
  <si>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</si>
  <si>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</si>
  <si>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</si>
  <si>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</si>
  <si>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</si>
  <si>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</si>
  <si>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</si>
  <si>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</si>
  <si>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</si>
  <si>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</si>
  <si>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</si>
  <si>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</si>
  <si>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</si>
  <si>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</si>
  <si>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</si>
  <si>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</si>
  <si>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</si>
  <si>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</si>
  <si>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</si>
  <si>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</si>
  <si>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</si>
  <si>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</si>
  <si>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</si>
  <si>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</si>
  <si>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</si>
  <si>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</si>
  <si>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</si>
  <si>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</si>
  <si>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</si>
  <si>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</si>
  <si>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</si>
  <si>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</si>
  <si>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</si>
  <si>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</si>
  <si>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</si>
  <si>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</si>
  <si>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</si>
  <si>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</si>
  <si>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</si>
  <si>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</si>
  <si>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</si>
  <si>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</si>
  <si>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</si>
  <si>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</si>
  <si>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</si>
  <si>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</si>
  <si>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</si>
  <si>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</si>
  <si>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</si>
  <si>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</si>
  <si>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</si>
  <si>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</si>
  <si>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</si>
  <si>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</si>
  <si>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</si>
  <si>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</si>
  <si>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</si>
  <si>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</si>
  <si>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</si>
  <si>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</si>
  <si>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</si>
  <si>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</si>
  <si>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</si>
  <si>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</si>
  <si>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</si>
  <si>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</si>
  <si>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</si>
  <si>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</si>
  <si>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</si>
  <si>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</si>
  <si>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</si>
  <si>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</si>
  <si>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</si>
  <si>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</si>
  <si>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</si>
  <si>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</si>
  <si>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</si>
  <si>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</si>
  <si>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</si>
  <si>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</si>
  <si>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</si>
  <si>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</si>
  <si>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</si>
  <si>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</si>
  <si>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</si>
  <si>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</si>
  <si>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</si>
  <si>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</si>
  <si>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</si>
  <si>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</si>
  <si>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</si>
  <si>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</si>
  <si>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</si>
  <si>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</si>
  <si>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</si>
  <si>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</si>
  <si>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</si>
  <si>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</si>
  <si>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</si>
  <si>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</si>
  <si>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</si>
  <si>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</si>
  <si>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</si>
  <si>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</si>
  <si>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</si>
  <si>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</si>
  <si>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</si>
  <si>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</si>
  <si>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</si>
  <si>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</si>
  <si>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</si>
  <si>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</si>
  <si>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</si>
  <si>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</si>
  <si>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</si>
  <si>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</si>
  <si>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</si>
  <si>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</si>
  <si>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</si>
  <si>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</si>
  <si>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</si>
  <si>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</si>
  <si>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</si>
  <si>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</si>
  <si>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</si>
  <si>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</si>
  <si>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</si>
  <si>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</si>
  <si>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</si>
  <si>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</si>
  <si>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</si>
  <si>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</si>
  <si>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</si>
  <si>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</si>
  <si>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</si>
  <si>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</si>
  <si>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</si>
  <si>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</si>
  <si>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</si>
  <si>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</si>
  <si>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</si>
  <si>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</si>
  <si>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</si>
  <si>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</si>
  <si>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</si>
  <si>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</si>
  <si>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</si>
  <si>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</si>
  <si>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</si>
  <si>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</si>
  <si>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</si>
  <si>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</si>
  <si>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</si>
  <si>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</si>
  <si>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</si>
  <si>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</si>
  <si>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</si>
  <si>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</si>
  <si>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</si>
  <si>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</si>
  <si>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</si>
  <si>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</si>
  <si>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</si>
  <si>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</si>
  <si>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</si>
  <si>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</si>
  <si>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</si>
  <si>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</si>
  <si>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</si>
  <si>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</si>
  <si>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</si>
  <si>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</si>
  <si>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</si>
  <si>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</si>
  <si>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</si>
  <si>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</si>
  <si>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</si>
  <si>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</si>
  <si>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</si>
  <si>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</si>
  <si>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</si>
  <si>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</si>
  <si>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</si>
  <si>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</si>
  <si>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</si>
  <si>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</si>
  <si>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</si>
  <si>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</si>
  <si>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</si>
  <si>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</si>
  <si>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</si>
  <si>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</si>
  <si>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</si>
  <si>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</si>
  <si>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</si>
  <si>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</si>
  <si>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</si>
  <si>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</si>
  <si>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</si>
  <si>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</si>
  <si>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</si>
  <si>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</si>
  <si>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</si>
  <si>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</si>
  <si>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</si>
  <si>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</si>
  <si>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</si>
  <si>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</si>
  <si>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</si>
  <si>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</si>
  <si>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</si>
  <si>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</si>
  <si>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</si>
  <si>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</si>
  <si>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</si>
  <si>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</si>
  <si>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</si>
  <si>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</si>
  <si>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</si>
  <si>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</si>
  <si>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</si>
  <si>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</si>
  <si>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</si>
  <si>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</si>
  <si>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</si>
  <si>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</si>
  <si>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</si>
  <si>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</si>
  <si>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</si>
  <si>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</si>
  <si>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</si>
  <si>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</si>
  <si>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</si>
  <si>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</si>
  <si>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</si>
  <si>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</si>
  <si>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</si>
  <si>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</si>
  <si>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</si>
  <si>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</si>
  <si>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</si>
  <si>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</si>
  <si>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</si>
  <si>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</si>
  <si>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</si>
  <si>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</si>
  <si>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</si>
  <si>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</si>
  <si>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</si>
  <si>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</si>
  <si>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</si>
  <si>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</si>
  <si>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</si>
  <si>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</si>
  <si>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</si>
  <si>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</si>
  <si>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</si>
  <si>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</si>
  <si>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</si>
  <si>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</si>
  <si>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</si>
  <si>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</si>
  <si>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</si>
  <si>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</si>
  <si>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</si>
  <si>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</si>
  <si>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</si>
  <si>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</si>
  <si>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</si>
  <si>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</si>
  <si>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</si>
  <si>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</si>
  <si>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</si>
  <si>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</si>
  <si>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</si>
  <si>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</si>
  <si>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</si>
  <si>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</si>
  <si>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</si>
  <si>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</si>
  <si>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</si>
  <si>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</si>
  <si>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</si>
  <si>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</si>
  <si>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</si>
  <si>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</si>
  <si>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</si>
  <si>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</si>
  <si>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</si>
  <si>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</si>
  <si>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</si>
  <si>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</si>
  <si>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</si>
  <si>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</si>
  <si>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</si>
  <si>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</si>
  <si>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</si>
  <si>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</si>
  <si>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</si>
  <si>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</si>
  <si>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</si>
  <si>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</si>
  <si>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</si>
  <si>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</si>
  <si>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</si>
  <si>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</si>
  <si>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</si>
  <si>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</si>
  <si>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</si>
  <si>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</si>
  <si>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</si>
  <si>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</si>
  <si>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</si>
  <si>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</si>
  <si>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</si>
  <si>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</si>
  <si>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</si>
  <si>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</si>
  <si>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</si>
  <si>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</si>
  <si>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</si>
  <si>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</si>
  <si>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</si>
  <si>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</si>
  <si>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</si>
  <si>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</si>
  <si>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</si>
  <si>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</si>
  <si>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</si>
  <si>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</si>
  <si>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</si>
  <si>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</si>
  <si>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</si>
  <si>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</si>
  <si>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</si>
  <si>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</si>
  <si>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</si>
  <si>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</si>
  <si>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</si>
  <si>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</si>
  <si>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</si>
  <si>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</si>
  <si>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</si>
  <si>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</si>
  <si>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</si>
  <si>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</si>
  <si>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</si>
  <si>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</si>
  <si>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</si>
  <si>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</si>
  <si>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</si>
  <si>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</si>
  <si>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</si>
  <si>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</si>
  <si>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</si>
  <si>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</si>
  <si>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</si>
  <si>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</si>
  <si>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</si>
  <si>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</si>
  <si>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</si>
  <si>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</si>
  <si>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</si>
  <si>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</si>
  <si>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</si>
  <si>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</si>
  <si>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</si>
  <si>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</si>
  <si>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</si>
  <si>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</si>
  <si>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</si>
  <si>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</si>
  <si>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</si>
  <si>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</si>
  <si>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</si>
  <si>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</si>
  <si>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</si>
  <si>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</si>
  <si>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</si>
  <si>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</si>
  <si>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</si>
  <si>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</si>
  <si>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</si>
  <si>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</si>
  <si>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</si>
  <si>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</si>
  <si>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</si>
  <si>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</si>
  <si>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</si>
  <si>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</si>
  <si>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</si>
  <si>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</si>
  <si>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</si>
  <si>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</si>
  <si>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</si>
  <si>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</si>
  <si>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</si>
  <si>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</si>
  <si>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</si>
  <si>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</si>
  <si>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</si>
  <si>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</si>
  <si>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</si>
  <si>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</si>
  <si>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</si>
  <si>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</si>
  <si>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</si>
  <si>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</si>
  <si>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</si>
  <si>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</si>
  <si>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</si>
  <si>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</si>
  <si>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</si>
  <si>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</si>
  <si>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</si>
  <si>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</si>
  <si>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</si>
  <si>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</si>
  <si>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</si>
  <si>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</si>
  <si>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</si>
  <si>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</si>
  <si>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</si>
  <si>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</si>
  <si>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</si>
  <si>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</si>
  <si>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</si>
  <si>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</si>
  <si>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</si>
  <si>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</si>
  <si>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</si>
  <si>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</si>
  <si>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</si>
  <si>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</si>
  <si>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</si>
  <si>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</si>
  <si>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</si>
  <si>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</si>
  <si>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</si>
  <si>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</si>
  <si>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</si>
  <si>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</si>
  <si>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</si>
  <si>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</si>
  <si>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</si>
  <si>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</si>
  <si>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</si>
  <si>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</si>
  <si>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</si>
  <si>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</si>
  <si>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</si>
  <si>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</si>
  <si>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</si>
  <si>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</si>
  <si>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</si>
  <si>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</si>
  <si>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</si>
  <si>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</si>
  <si>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</si>
  <si>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</si>
  <si>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</si>
  <si>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</si>
  <si>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</si>
  <si>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</si>
  <si>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</si>
  <si>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</si>
  <si>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</si>
  <si>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</si>
  <si>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</si>
  <si>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</si>
  <si>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</si>
  <si>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</si>
  <si>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</si>
  <si>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</si>
  <si>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</si>
  <si>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</si>
  <si>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</si>
  <si>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</si>
  <si>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</si>
  <si>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</si>
  <si>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</si>
  <si>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</si>
  <si>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</si>
  <si>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</si>
  <si>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</si>
  <si>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</si>
  <si>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</si>
  <si>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</si>
  <si>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</si>
  <si>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</si>
  <si>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</si>
  <si>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</si>
  <si>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</si>
  <si>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</si>
  <si>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</si>
  <si>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</si>
  <si>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</si>
  <si>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</si>
  <si>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</si>
  <si>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</si>
  <si>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</si>
  <si>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</si>
  <si>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</si>
  <si>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</si>
  <si>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</si>
  <si>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</si>
  <si>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</si>
  <si>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</si>
  <si>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</si>
  <si>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</si>
  <si>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</si>
  <si>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</si>
  <si>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</si>
  <si>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</si>
  <si>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</si>
  <si>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</si>
  <si>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</si>
  <si>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</si>
  <si>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</si>
  <si>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</si>
  <si>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</si>
  <si>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</si>
  <si>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</si>
  <si>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</si>
  <si>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</si>
  <si>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</si>
  <si>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</si>
  <si>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</si>
  <si>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</si>
  <si>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</si>
  <si>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</si>
  <si>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</si>
  <si>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</si>
  <si>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</si>
  <si>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</si>
  <si>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</si>
  <si>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</si>
  <si>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</si>
  <si>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</si>
  <si>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</si>
  <si>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</si>
  <si>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</si>
  <si>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</si>
  <si>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</si>
  <si>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</si>
  <si>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</si>
  <si>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</si>
  <si>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</si>
  <si>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</si>
  <si>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</si>
  <si>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</si>
  <si>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</si>
  <si>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</si>
  <si>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</si>
  <si>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</si>
  <si>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</si>
  <si>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</si>
  <si>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</si>
  <si>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</si>
  <si>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</si>
  <si>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</si>
  <si>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</si>
  <si>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</si>
  <si>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</si>
  <si>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</si>
  <si>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</si>
  <si>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</si>
  <si>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</si>
  <si>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</si>
  <si>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</si>
  <si>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</si>
  <si>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</si>
  <si>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</si>
  <si>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</si>
  <si>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</si>
  <si>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</si>
  <si>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</si>
  <si>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</si>
  <si>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</si>
  <si>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</si>
  <si>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</si>
  <si>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</si>
  <si>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</si>
  <si>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</si>
  <si>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</si>
  <si>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</si>
  <si>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</si>
  <si>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</si>
  <si>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</si>
  <si>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</si>
  <si>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</si>
  <si>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</si>
  <si>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</si>
  <si>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</si>
  <si>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</si>
  <si>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</si>
  <si>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</si>
  <si>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</si>
  <si>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</si>
  <si>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</si>
  <si>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</si>
  <si>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</si>
  <si>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</si>
  <si>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</si>
  <si>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</si>
  <si>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</si>
  <si>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</si>
  <si>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</si>
  <si>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</si>
  <si>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</si>
  <si>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</si>
  <si>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</si>
  <si>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</si>
  <si>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</si>
  <si>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</si>
  <si>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</si>
  <si>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</si>
  <si>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</si>
  <si>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</si>
  <si>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</si>
  <si>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</si>
  <si>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</si>
  <si>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</si>
  <si>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</si>
  <si>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</si>
  <si>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</si>
  <si>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</si>
  <si>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</si>
  <si>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</si>
  <si>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</si>
  <si>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</si>
  <si>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</si>
  <si>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</si>
  <si>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</si>
  <si>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</si>
  <si>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</si>
  <si>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</si>
  <si>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</si>
  <si>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</si>
  <si>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</si>
  <si>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</si>
  <si>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</si>
  <si>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</si>
  <si>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</si>
  <si>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</si>
  <si>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</si>
  <si>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</si>
  <si>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</si>
  <si>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</si>
  <si>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</si>
  <si>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</si>
  <si>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</si>
  <si>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</si>
  <si>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</si>
  <si>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</si>
  <si>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</si>
  <si>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</si>
  <si>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</si>
  <si>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</si>
  <si>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</si>
  <si>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</si>
  <si>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</si>
  <si>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</si>
  <si>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</si>
  <si>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</si>
  <si>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</si>
  <si>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</si>
  <si>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</si>
  <si>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</si>
  <si>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</si>
  <si>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</si>
  <si>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</si>
  <si>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</si>
  <si>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</si>
  <si>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</si>
  <si>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</si>
  <si>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</si>
  <si>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</si>
  <si>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</si>
  <si>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</si>
  <si>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</si>
  <si>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</si>
  <si>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</si>
  <si>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</si>
  <si>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</si>
  <si>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</si>
  <si>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</si>
  <si>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</si>
  <si>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</si>
  <si>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</si>
  <si>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</si>
  <si>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</si>
  <si>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</si>
  <si>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</si>
  <si>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</si>
  <si>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</si>
  <si>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</si>
  <si>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</si>
  <si>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</si>
  <si>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</si>
  <si>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</si>
  <si>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</si>
  <si>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</si>
  <si>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</si>
  <si>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</si>
  <si>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</si>
  <si>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</si>
  <si>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</si>
  <si>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</si>
  <si>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</si>
  <si>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</si>
  <si>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</si>
  <si>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</si>
  <si>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</si>
  <si>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</si>
  <si>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</si>
  <si>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</si>
  <si>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</si>
  <si>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</si>
  <si>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</si>
  <si>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</si>
  <si>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</si>
  <si>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</si>
  <si>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</si>
  <si>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</si>
  <si>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</si>
  <si>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</si>
  <si>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</si>
  <si>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</si>
  <si>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</si>
  <si>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</si>
  <si>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</si>
  <si>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</si>
  <si>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</si>
  <si>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</si>
  <si>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</si>
  <si>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</si>
  <si>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</si>
  <si>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</si>
  <si>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</si>
  <si>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</si>
  <si>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</si>
  <si>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</si>
  <si>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</si>
  <si>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</si>
  <si>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</si>
  <si>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</si>
  <si>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</si>
  <si>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</si>
  <si>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</si>
  <si>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</si>
  <si>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</si>
  <si>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</si>
  <si>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</si>
  <si>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</si>
  <si>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</si>
  <si>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</si>
  <si>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</si>
  <si>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</si>
  <si>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</si>
  <si>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</si>
  <si>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</si>
  <si>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</si>
  <si>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</si>
  <si>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</si>
  <si>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</si>
  <si>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</si>
  <si>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</si>
  <si>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</si>
  <si>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</si>
  <si>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</si>
  <si>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</si>
  <si>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</si>
  <si>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</si>
  <si>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</si>
  <si>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</si>
  <si>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</si>
  <si>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</si>
  <si>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</si>
  <si>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</si>
  <si>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</si>
  <si>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</si>
  <si>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</si>
  <si>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</si>
  <si>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</si>
  <si>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</si>
  <si>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</si>
  <si>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</si>
  <si>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</si>
  <si>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</si>
  <si>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</si>
  <si>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</si>
  <si>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</si>
  <si>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</si>
  <si>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</si>
  <si>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</si>
  <si>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</si>
  <si>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</si>
  <si>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</si>
  <si>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</si>
  <si>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</si>
  <si>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</si>
  <si>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</si>
  <si>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</si>
  <si>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</si>
  <si>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</si>
  <si>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</si>
  <si>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</si>
  <si>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</si>
  <si>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</si>
  <si>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</si>
  <si>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</si>
  <si>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</si>
  <si>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</si>
  <si>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</si>
  <si>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</si>
  <si>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</si>
  <si>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</si>
  <si>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</si>
  <si>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</si>
  <si>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</si>
  <si>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</si>
  <si>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</si>
  <si>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</si>
  <si>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</si>
  <si>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</si>
  <si>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</si>
  <si>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</si>
  <si>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</si>
  <si>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</si>
  <si>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</si>
  <si>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</si>
  <si>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</si>
  <si>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</si>
  <si>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</si>
  <si>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</si>
  <si>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</si>
  <si>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</si>
  <si>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</si>
  <si>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</si>
  <si>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</si>
  <si>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</si>
  <si>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</si>
  <si>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</si>
  <si>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</si>
  <si>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</si>
  <si>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</si>
  <si>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</si>
  <si>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</si>
  <si>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</si>
  <si>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</si>
  <si>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</si>
  <si>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</si>
  <si>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</si>
  <si>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</si>
  <si>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</si>
  <si>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</si>
  <si>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</si>
  <si>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</si>
  <si>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</si>
  <si>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</si>
  <si>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</si>
  <si>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</si>
  <si>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</si>
  <si>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</si>
  <si>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</si>
  <si>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</si>
  <si>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</si>
  <si>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</si>
  <si>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</si>
  <si>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</si>
  <si>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</si>
  <si>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</si>
  <si>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</si>
  <si>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</si>
  <si>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</si>
  <si>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</si>
  <si>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</si>
  <si>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</si>
  <si>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</si>
  <si>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</si>
  <si>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</si>
  <si>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</si>
  <si>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</si>
  <si>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</si>
  <si>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</si>
  <si>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</si>
  <si>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</si>
  <si>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</si>
  <si>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</si>
  <si>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</si>
  <si>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</si>
  <si>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</si>
  <si>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</si>
  <si>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</si>
  <si>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</si>
  <si>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</si>
  <si>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</si>
  <si>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</si>
  <si>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</si>
  <si>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</si>
  <si>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</si>
  <si>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</si>
  <si>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</si>
  <si>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</si>
  <si>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</si>
  <si>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</si>
  <si>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</si>
  <si>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</si>
  <si>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</si>
  <si>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</si>
  <si>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</si>
  <si>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</si>
  <si>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</si>
  <si>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</si>
  <si>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</si>
  <si>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</si>
  <si>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</si>
  <si>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</si>
  <si>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</si>
  <si>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</si>
  <si>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</si>
  <si>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</si>
  <si>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</si>
  <si>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</si>
  <si>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</si>
  <si>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</si>
  <si>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</si>
  <si>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</si>
  <si>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</si>
  <si>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</si>
  <si>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</si>
  <si>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</si>
  <si>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</si>
  <si>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</si>
  <si>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</si>
  <si>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</si>
  <si>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</si>
  <si>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</si>
  <si>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</si>
  <si>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</si>
  <si>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</si>
  <si>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</si>
  <si>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</si>
  <si>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</si>
  <si>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</si>
  <si>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</si>
  <si>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</si>
  <si>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</si>
  <si>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</si>
  <si>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</si>
  <si>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</si>
  <si>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</si>
  <si>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</si>
  <si>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</si>
  <si>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</si>
  <si>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</si>
  <si>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</si>
  <si>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</si>
  <si>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</si>
  <si>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</si>
  <si>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</si>
  <si>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</si>
  <si>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</si>
  <si>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</si>
  <si>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</si>
  <si>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</si>
  <si>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</si>
  <si>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</si>
  <si>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</si>
  <si>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</si>
  <si>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</si>
  <si>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</si>
  <si>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</si>
  <si>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</si>
  <si>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</si>
  <si>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</si>
  <si>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</si>
  <si>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</si>
  <si>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</si>
  <si>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</si>
  <si>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</si>
  <si>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</si>
  <si>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</si>
  <si>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</si>
  <si>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</si>
  <si>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</si>
  <si>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</si>
  <si>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</si>
  <si>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</si>
  <si>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</si>
  <si>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</si>
  <si>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</si>
  <si>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</si>
  <si>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</si>
  <si>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</si>
  <si>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</si>
  <si>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</si>
  <si>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</si>
  <si>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</si>
  <si>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</si>
  <si>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</si>
  <si>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</si>
  <si>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</si>
  <si>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</si>
  <si>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</si>
  <si>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</si>
  <si>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</si>
  <si>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</si>
  <si>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</si>
  <si>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</si>
  <si>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</si>
  <si>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</si>
  <si>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</si>
  <si>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</si>
  <si>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</si>
  <si>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</si>
  <si>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</si>
  <si>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</si>
  <si>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</si>
  <si>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</si>
  <si>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</si>
  <si>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</si>
  <si>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</si>
  <si>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</si>
  <si>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</si>
  <si>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</si>
  <si>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</si>
  <si>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</si>
  <si>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</si>
  <si>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</si>
  <si>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</si>
  <si>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</si>
  <si>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</si>
  <si>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</si>
  <si>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</si>
  <si>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</si>
  <si>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</si>
  <si>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</si>
  <si>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</si>
  <si>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</si>
  <si>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</si>
  <si>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</si>
  <si>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</si>
  <si>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</si>
  <si>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</si>
  <si>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</si>
  <si>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</si>
  <si>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</si>
  <si>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</si>
  <si>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</si>
  <si>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</si>
  <si>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</si>
  <si>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</si>
  <si>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</si>
  <si>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</si>
  <si>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</si>
  <si>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</si>
  <si>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</si>
  <si>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</si>
  <si>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</si>
  <si>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</si>
  <si>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</si>
  <si>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</si>
  <si>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</si>
  <si>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</si>
  <si>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</si>
  <si>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</si>
  <si>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</si>
  <si>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</si>
  <si>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</si>
  <si>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</si>
  <si>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</si>
  <si>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</si>
  <si>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</si>
  <si>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</si>
  <si>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</si>
  <si>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</si>
  <si>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</si>
  <si>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</si>
  <si>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</si>
  <si>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</si>
  <si>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</si>
  <si>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</si>
  <si>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</si>
  <si>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</si>
  <si>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</si>
  <si>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</si>
  <si>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</si>
  <si>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</si>
  <si>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</si>
  <si>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</si>
  <si>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</si>
  <si>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</si>
  <si>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</si>
  <si>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</si>
  <si>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</si>
  <si>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</si>
  <si>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</si>
  <si>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</si>
  <si>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</si>
  <si>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</si>
  <si>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</si>
  <si>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</si>
  <si>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</si>
  <si>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</si>
  <si>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</si>
  <si>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</si>
  <si>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</si>
  <si>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</si>
  <si>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</si>
  <si>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</si>
  <si>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</si>
  <si>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</si>
  <si>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</si>
  <si>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</si>
  <si>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</si>
  <si>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</si>
  <si>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</si>
  <si>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</si>
  <si>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</si>
  <si>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</si>
  <si>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</si>
  <si>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</si>
  <si>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</si>
  <si>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</si>
  <si>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</si>
  <si>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</si>
  <si>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</si>
  <si>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</si>
  <si>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</si>
  <si>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</si>
  <si>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</si>
  <si>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</si>
  <si>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</si>
  <si>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</si>
  <si>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</si>
  <si>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</si>
  <si>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</si>
  <si>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</si>
  <si>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</si>
  <si>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</si>
  <si>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</si>
  <si>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</si>
  <si>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</si>
  <si>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</si>
  <si>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</si>
  <si>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</si>
  <si>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</si>
  <si>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</si>
  <si>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</si>
  <si>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</si>
  <si>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</si>
  <si>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</si>
  <si>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</si>
  <si>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</si>
  <si>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</si>
  <si>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</si>
  <si>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</si>
  <si>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</si>
  <si>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</si>
  <si>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</si>
  <si>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</si>
  <si>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</si>
  <si>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</si>
  <si>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</si>
  <si>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</si>
  <si>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</si>
  <si>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</si>
  <si>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</si>
  <si>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</si>
  <si>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</si>
  <si>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</si>
  <si>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</si>
  <si>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</si>
  <si>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</si>
  <si>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</si>
  <si>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</si>
  <si>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</si>
  <si>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</si>
  <si>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</si>
  <si>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</si>
  <si>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</si>
  <si>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</si>
  <si>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</si>
  <si>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</si>
  <si>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</si>
  <si>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</si>
  <si>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</si>
  <si>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</si>
  <si>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</si>
  <si>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</si>
  <si>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</si>
  <si>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</si>
  <si>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</si>
  <si>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</si>
  <si>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</si>
  <si>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</si>
  <si>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</si>
  <si>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</si>
  <si>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</si>
  <si>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</si>
  <si>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</si>
  <si>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</si>
  <si>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</si>
  <si>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</si>
  <si>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</si>
  <si>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</si>
  <si>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</si>
  <si>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</si>
  <si>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</si>
  <si>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</si>
  <si>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</si>
  <si>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</si>
  <si>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</si>
  <si>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</si>
  <si>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</si>
  <si>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</si>
  <si>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</si>
  <si>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</si>
  <si>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</si>
  <si>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</si>
  <si>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</si>
  <si>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</si>
  <si>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</si>
  <si>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</si>
  <si>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</si>
  <si>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</si>
  <si>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</si>
  <si>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</si>
  <si>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</si>
  <si>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</si>
  <si>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</si>
  <si>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</si>
  <si>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</si>
  <si>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</si>
  <si>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</si>
  <si>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</si>
  <si>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</si>
  <si>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</si>
  <si>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</si>
  <si>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</si>
  <si>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</si>
  <si>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</si>
  <si>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</si>
  <si>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</si>
  <si>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</si>
  <si>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</si>
  <si>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</si>
  <si>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</si>
  <si>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</si>
  <si>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</si>
  <si>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</si>
  <si>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</si>
  <si>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</si>
  <si>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</si>
  <si>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</si>
  <si>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</si>
  <si>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</si>
  <si>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</si>
  <si>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</si>
  <si>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</si>
  <si>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</si>
  <si>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</si>
  <si>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</si>
  <si>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</si>
  <si>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</si>
  <si>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</si>
  <si>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</si>
  <si>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</si>
  <si>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</si>
  <si>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</si>
  <si>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</si>
  <si>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</si>
  <si>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</si>
  <si>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</si>
  <si>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</si>
  <si>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</si>
  <si>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</si>
  <si>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</si>
  <si>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</si>
  <si>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</si>
  <si>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</si>
  <si>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</si>
  <si>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</si>
  <si>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</si>
  <si>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</si>
  <si>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</si>
  <si>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</si>
  <si>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</si>
  <si>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</si>
  <si>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</si>
  <si>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</si>
  <si>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</si>
  <si>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</si>
  <si>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</si>
  <si>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</si>
  <si>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</si>
  <si>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</si>
  <si>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</si>
  <si>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</si>
  <si>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</si>
  <si>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</si>
  <si>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</si>
  <si>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</si>
  <si>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</si>
  <si>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</si>
  <si>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</si>
  <si>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</si>
  <si>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</si>
  <si>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</si>
  <si>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</si>
  <si>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</si>
  <si>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</si>
  <si>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</si>
  <si>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</si>
  <si>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</si>
  <si>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</si>
  <si>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</si>
  <si>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</si>
  <si>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</si>
  <si>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</si>
  <si>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</si>
  <si>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</si>
  <si>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</si>
  <si>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</si>
  <si>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</si>
  <si>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</si>
  <si>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</si>
  <si>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</si>
  <si>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</si>
  <si>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</si>
  <si>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</si>
  <si>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</si>
  <si>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</si>
  <si>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</si>
  <si>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</si>
  <si>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</si>
  <si>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</si>
  <si>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</si>
  <si>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</si>
  <si>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</si>
  <si>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</si>
  <si>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</si>
  <si>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</si>
  <si>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</si>
  <si>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</si>
  <si>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</si>
  <si>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</si>
  <si>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</si>
  <si>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</si>
  <si>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</si>
  <si>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</si>
  <si>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</si>
  <si>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</si>
  <si>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</si>
  <si>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</si>
  <si>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</si>
  <si>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</si>
  <si>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</si>
  <si>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</si>
  <si>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</si>
  <si>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</si>
  <si>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</si>
  <si>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</si>
  <si>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</si>
  <si>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</si>
  <si>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</si>
  <si>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</si>
  <si>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</si>
  <si>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</si>
  <si>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</si>
  <si>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</si>
  <si>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</si>
  <si>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</si>
  <si>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</si>
  <si>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</si>
  <si>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</si>
  <si>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</si>
  <si>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</si>
  <si>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</si>
  <si>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</si>
  <si>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</si>
  <si>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</si>
  <si>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</si>
  <si>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</si>
  <si>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</si>
  <si>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</si>
  <si>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</si>
  <si>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</si>
  <si>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</si>
  <si>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</si>
  <si>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</si>
  <si>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</si>
  <si>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</si>
  <si>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</si>
  <si>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</si>
  <si>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</si>
  <si>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</si>
  <si>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</si>
  <si>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</si>
  <si>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</si>
  <si>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</si>
  <si>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</si>
  <si>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</si>
  <si>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</si>
  <si>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</si>
  <si>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</si>
  <si>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</si>
  <si>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</si>
  <si>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</si>
  <si>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</si>
  <si>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</si>
  <si>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</si>
  <si>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</si>
  <si>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</si>
  <si>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</si>
  <si>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</si>
  <si>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</si>
  <si>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</si>
  <si>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</si>
  <si>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</si>
  <si>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</si>
  <si>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</si>
  <si>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</si>
  <si>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</si>
  <si>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</si>
  <si>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</si>
  <si>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</si>
  <si>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</si>
  <si>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</si>
  <si>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</si>
  <si>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</si>
  <si>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</si>
  <si>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</si>
  <si>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</si>
  <si>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</si>
  <si>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</si>
  <si>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</si>
  <si>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</si>
  <si>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</si>
  <si>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</si>
  <si>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</si>
  <si>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</si>
  <si>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</si>
  <si>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</si>
  <si>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</si>
  <si>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</si>
  <si>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</si>
  <si>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</si>
  <si>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</si>
  <si>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</si>
  <si>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</si>
  <si>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</si>
  <si>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</si>
  <si>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</si>
  <si>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</si>
  <si>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</si>
  <si>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</si>
  <si>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</si>
  <si>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</si>
  <si>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</si>
  <si>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</si>
  <si>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</si>
  <si>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</si>
  <si>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</si>
  <si>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</si>
  <si>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</si>
  <si>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</si>
  <si>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</si>
  <si>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</si>
  <si>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</si>
  <si>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</si>
  <si>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</si>
  <si>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</si>
  <si>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</si>
  <si>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</si>
  <si>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</si>
  <si>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</si>
  <si>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</si>
  <si>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</si>
  <si>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</si>
  <si>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</si>
  <si>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</si>
  <si>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</si>
  <si>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</si>
  <si>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</si>
  <si>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</si>
  <si>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</si>
  <si>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</si>
  <si>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</si>
  <si>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</si>
  <si>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</si>
  <si>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</si>
  <si>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</si>
  <si>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</si>
  <si>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</si>
  <si>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</si>
  <si>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</si>
  <si>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</si>
  <si>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</si>
  <si>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</si>
  <si>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</si>
  <si>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</si>
  <si>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</si>
  <si>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</si>
  <si>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</si>
  <si>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</si>
  <si>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</si>
  <si>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</si>
  <si>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</si>
  <si>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</si>
  <si>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</si>
  <si>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</si>
  <si>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</si>
  <si>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</si>
  <si>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</si>
  <si>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</si>
  <si>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</si>
  <si>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</si>
  <si>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</si>
  <si>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</si>
  <si>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</si>
  <si>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</si>
  <si>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</si>
  <si>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</si>
  <si>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</si>
  <si>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</si>
  <si>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</si>
  <si>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</si>
  <si>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</si>
  <si>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</si>
  <si>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</si>
  <si>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</si>
  <si>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</si>
  <si>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</si>
  <si>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</si>
  <si>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</si>
  <si>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</si>
  <si>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</si>
  <si>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</si>
  <si>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</si>
  <si>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</si>
  <si>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</si>
  <si>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</si>
  <si>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</si>
  <si>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</si>
  <si>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</si>
  <si>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</si>
  <si>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</si>
  <si>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</si>
  <si>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</si>
  <si>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</si>
  <si>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</si>
  <si>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</si>
  <si>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</si>
  <si>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</si>
  <si>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</si>
  <si>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</si>
  <si>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</si>
  <si>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</si>
  <si>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</si>
  <si>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</si>
  <si>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</si>
  <si>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</si>
  <si>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</si>
  <si>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</si>
  <si>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</si>
  <si>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</si>
  <si>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</si>
  <si>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</si>
  <si>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</si>
  <si>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</si>
  <si>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</si>
  <si>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</si>
  <si>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</si>
  <si>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</si>
  <si>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</si>
  <si>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</si>
  <si>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</si>
  <si>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</si>
  <si>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</si>
  <si>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</si>
  <si>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</si>
  <si>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</si>
  <si>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</si>
  <si>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</si>
  <si>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</si>
  <si>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</si>
  <si>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</si>
  <si>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</si>
  <si>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</si>
  <si>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</si>
  <si>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</si>
  <si>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</si>
  <si>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</si>
  <si>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</si>
  <si>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</si>
  <si>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</si>
  <si>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</si>
  <si>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</si>
  <si>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</si>
  <si>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</si>
  <si>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</si>
  <si>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</si>
  <si>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</si>
  <si>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</si>
  <si>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</si>
  <si>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</si>
  <si>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</si>
  <si>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</si>
  <si>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</si>
  <si>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</si>
  <si>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</si>
  <si>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</si>
  <si>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</si>
  <si>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</si>
  <si>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</si>
  <si>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</si>
  <si>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</si>
  <si>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</si>
  <si>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</si>
  <si>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</si>
  <si>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</si>
  <si>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</si>
  <si>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</si>
  <si>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</si>
  <si>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</si>
  <si>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</si>
  <si>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</si>
  <si>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</si>
  <si>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</si>
  <si>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</si>
  <si>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</si>
  <si>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</si>
  <si>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</si>
  <si>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</si>
  <si>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</si>
  <si>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</si>
  <si>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</si>
  <si>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</si>
  <si>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</si>
  <si>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</si>
  <si>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</si>
  <si>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</si>
  <si>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</si>
  <si>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</si>
  <si>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</si>
  <si>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</si>
  <si>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</si>
  <si>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</si>
  <si>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</si>
  <si>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</si>
  <si>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</si>
  <si>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</si>
  <si>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</si>
  <si>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</si>
  <si>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</si>
  <si>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</si>
  <si>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</si>
  <si>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</si>
  <si>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</si>
  <si>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</si>
  <si>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</si>
  <si>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</si>
  <si>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</si>
  <si>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</si>
  <si>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</si>
  <si>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</si>
  <si>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</si>
  <si>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</si>
  <si>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</si>
  <si>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</si>
  <si>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</si>
  <si>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</si>
  <si>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</si>
  <si>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</si>
  <si>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</si>
  <si>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</si>
  <si>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</si>
  <si>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</si>
  <si>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</si>
  <si>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</si>
  <si>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</si>
  <si>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</si>
  <si>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</si>
  <si>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</si>
  <si>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</si>
  <si>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</si>
  <si>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</si>
  <si>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</si>
  <si>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</si>
  <si>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</si>
  <si>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</si>
  <si>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</si>
  <si>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</si>
  <si>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</si>
  <si>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</si>
  <si>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</si>
  <si>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</si>
  <si>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</si>
  <si>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</si>
  <si>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</si>
  <si>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</si>
  <si>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</si>
  <si>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</si>
  <si>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</si>
  <si>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</si>
  <si>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</si>
  <si>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</si>
  <si>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</si>
  <si>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</si>
  <si>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</si>
  <si>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</si>
  <si>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</si>
  <si>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</si>
  <si>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</si>
  <si>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</si>
  <si>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</si>
  <si>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</si>
  <si>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</si>
  <si>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</si>
  <si>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</si>
  <si>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</si>
  <si>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</si>
  <si>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</si>
  <si>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</si>
  <si>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</si>
  <si>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</si>
  <si>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</si>
  <si>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</si>
  <si>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</si>
  <si>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</si>
  <si>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</si>
  <si>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</si>
  <si>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</si>
  <si>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</si>
  <si>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</si>
  <si>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</si>
  <si>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</si>
  <si>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</si>
  <si>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</si>
  <si>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</si>
  <si>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</si>
  <si>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</si>
  <si>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</si>
  <si>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</si>
  <si>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</si>
  <si>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</si>
  <si>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</si>
  <si>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</si>
  <si>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</si>
  <si>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</si>
  <si>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</si>
  <si>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</si>
  <si>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</si>
  <si>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</si>
  <si>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</si>
  <si>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</si>
  <si>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</si>
  <si>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</si>
  <si>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</si>
  <si>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</si>
  <si>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</si>
  <si>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</si>
  <si>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</si>
  <si>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</si>
  <si>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</si>
  <si>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</si>
  <si>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</si>
  <si>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</si>
  <si>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</si>
  <si>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</si>
  <si>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</si>
  <si>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</si>
  <si>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</si>
  <si>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</si>
  <si>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</si>
  <si>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</si>
  <si>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</si>
  <si>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</si>
  <si>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</si>
  <si>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</si>
  <si>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</si>
  <si>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</si>
  <si>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</si>
  <si>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</si>
  <si>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</si>
  <si>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</si>
  <si>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</si>
  <si>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</si>
  <si>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</si>
  <si>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</si>
  <si>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</si>
  <si>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</si>
  <si>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</si>
  <si>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</si>
  <si>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</si>
  <si>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</si>
  <si>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</si>
  <si>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</si>
  <si>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</si>
  <si>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</si>
  <si>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</si>
  <si>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</si>
  <si>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</si>
  <si>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</si>
  <si>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</si>
  <si>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</si>
  <si>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</si>
  <si>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</si>
  <si>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</si>
  <si>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</si>
  <si>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</si>
  <si>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</si>
  <si>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</si>
  <si>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</si>
  <si>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</si>
  <si>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</si>
  <si>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</si>
  <si>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</si>
  <si>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</si>
  <si>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</si>
  <si>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</si>
  <si>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</si>
  <si>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</si>
  <si>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</si>
  <si>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</si>
  <si>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</si>
  <si>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</si>
  <si>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</si>
  <si>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</si>
  <si>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</si>
  <si>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</si>
  <si>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</si>
  <si>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</si>
  <si>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</si>
  <si>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</si>
  <si>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</si>
  <si>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</si>
  <si>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</si>
  <si>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</si>
  <si>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</si>
  <si>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</si>
  <si>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</si>
  <si>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</si>
  <si>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</si>
  <si>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</si>
  <si>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</si>
  <si>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</si>
  <si>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</si>
  <si>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</si>
  <si>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</si>
  <si>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</si>
  <si>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</si>
  <si>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</si>
  <si>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</si>
  <si>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</si>
  <si>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</si>
  <si>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</si>
  <si>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</si>
  <si>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</si>
  <si>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</si>
  <si>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</si>
  <si>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</si>
  <si>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</si>
  <si>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</si>
  <si>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</si>
  <si>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</si>
  <si>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</si>
  <si>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</si>
  <si>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</si>
  <si>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</si>
  <si>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</si>
  <si>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</si>
  <si>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</si>
  <si>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</si>
  <si>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</si>
  <si>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</si>
  <si>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</si>
  <si>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</si>
  <si>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</si>
  <si>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</si>
  <si>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</si>
  <si>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</si>
  <si>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</si>
  <si>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</si>
  <si>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</si>
  <si>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</si>
  <si>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</si>
  <si>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</si>
  <si>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</si>
  <si>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</si>
  <si>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</si>
  <si>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</si>
  <si>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</si>
  <si>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</si>
  <si>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</si>
  <si>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</si>
  <si>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</si>
  <si>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</si>
  <si>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</si>
  <si>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</si>
  <si>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</si>
  <si>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</si>
  <si>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</si>
  <si>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</si>
  <si>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</si>
  <si>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</si>
  <si>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</si>
  <si>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</si>
  <si>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</si>
  <si>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</si>
  <si>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</si>
  <si>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</si>
  <si>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</si>
  <si>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</si>
  <si>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</si>
  <si>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</si>
  <si>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</si>
  <si>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</si>
  <si>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</si>
  <si>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</si>
  <si>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</si>
  <si>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</si>
  <si>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</si>
  <si>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</si>
  <si>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</si>
  <si>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</si>
  <si>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</si>
  <si>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</si>
  <si>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</si>
  <si>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</si>
  <si>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</si>
  <si>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</si>
  <si>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</si>
  <si>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</si>
  <si>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</si>
  <si>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</si>
  <si>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</si>
  <si>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</si>
  <si>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</si>
  <si>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</si>
  <si>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</si>
  <si>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</si>
  <si>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</si>
  <si>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</si>
  <si>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</si>
  <si>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</si>
  <si>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</si>
  <si>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</si>
  <si>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</si>
  <si>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</si>
  <si>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</si>
  <si>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</si>
  <si>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</si>
  <si>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</si>
  <si>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</si>
  <si>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</si>
  <si>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</si>
  <si>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</si>
  <si>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</si>
  <si>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</si>
  <si>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</si>
  <si>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</si>
  <si>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</si>
  <si>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</si>
  <si>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</si>
  <si>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</si>
  <si>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</si>
  <si>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</si>
  <si>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</si>
  <si>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</si>
  <si>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</si>
  <si>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</si>
  <si>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</si>
  <si>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</si>
  <si>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</si>
  <si>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</si>
  <si>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</si>
  <si>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</si>
  <si>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</si>
  <si>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</si>
  <si>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</si>
  <si>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</si>
  <si>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</si>
  <si>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</si>
  <si>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</si>
  <si>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</si>
  <si>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</si>
  <si>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</si>
  <si>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</si>
  <si>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</si>
  <si>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</si>
  <si>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</si>
  <si>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</si>
  <si>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</si>
  <si>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</si>
  <si>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</si>
  <si>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</si>
  <si>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</si>
  <si>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</si>
  <si>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</si>
  <si>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</si>
  <si>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</si>
  <si>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</si>
  <si>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</si>
  <si>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</si>
  <si>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</si>
  <si>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</si>
  <si>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</si>
  <si>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</si>
  <si>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</si>
  <si>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</si>
  <si>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</si>
  <si>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</si>
  <si>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</si>
  <si>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</si>
  <si>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</si>
  <si>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</si>
  <si>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</si>
  <si>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</si>
  <si>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</si>
  <si>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</si>
  <si>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</si>
  <si>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</si>
  <si>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</si>
  <si>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</si>
  <si>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</si>
  <si>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</si>
  <si>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</si>
  <si>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</si>
  <si>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</si>
  <si>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</si>
  <si>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</si>
  <si>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</si>
  <si>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</si>
  <si>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</si>
  <si>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</si>
  <si>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</si>
  <si>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</si>
  <si>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</si>
  <si>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</si>
  <si>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</si>
  <si>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</si>
  <si>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</si>
  <si>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</si>
  <si>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</si>
  <si>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</si>
  <si>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</si>
  <si>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</si>
  <si>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</si>
  <si>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</si>
  <si>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</si>
  <si>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</si>
  <si>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</si>
  <si>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</si>
  <si>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</si>
  <si>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</si>
  <si>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</si>
  <si>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</si>
  <si>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</si>
  <si>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</si>
  <si>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</si>
  <si>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</si>
  <si>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</si>
  <si>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</si>
  <si>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</si>
  <si>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</si>
  <si>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</si>
  <si>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</si>
  <si>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</si>
  <si>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</si>
  <si>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</si>
  <si>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</si>
  <si>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</si>
  <si>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</si>
  <si>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</si>
  <si>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</si>
  <si>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</si>
  <si>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</si>
  <si>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</si>
  <si>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</si>
  <si>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</si>
  <si>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</si>
  <si>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</si>
  <si>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</si>
  <si>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</si>
  <si>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</si>
  <si>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</si>
  <si>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</si>
  <si>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</si>
  <si>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</si>
  <si>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</si>
  <si>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</si>
  <si>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</si>
  <si>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</si>
  <si>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</si>
  <si>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</si>
  <si>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</si>
  <si>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</si>
  <si>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</si>
  <si>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</si>
  <si>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</si>
  <si>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</si>
  <si>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</si>
  <si>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</si>
  <si>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</si>
  <si>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</si>
  <si>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</si>
  <si>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</si>
  <si>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</si>
  <si>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</si>
  <si>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</si>
  <si>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</si>
  <si>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</si>
  <si>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</si>
  <si>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</si>
  <si>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</si>
  <si>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</si>
  <si>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</si>
  <si>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</si>
  <si>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</si>
  <si>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</si>
  <si>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</si>
  <si>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</si>
  <si>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</si>
  <si>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</si>
  <si>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</si>
  <si>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</si>
  <si>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</si>
  <si>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</si>
  <si>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</si>
  <si>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</si>
  <si>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</si>
  <si>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</si>
  <si>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</si>
  <si>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</si>
  <si>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</si>
  <si>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</si>
  <si>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</si>
  <si>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</si>
  <si>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</si>
  <si>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</si>
  <si>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</si>
  <si>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</si>
  <si>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</si>
  <si>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</si>
  <si>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</si>
  <si>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</si>
  <si>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</si>
  <si>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</si>
  <si>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</si>
  <si>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</si>
  <si>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</si>
  <si>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</si>
  <si>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</si>
  <si>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</si>
  <si>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</si>
  <si>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</si>
  <si>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</si>
  <si>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</si>
  <si>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</si>
  <si>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</si>
  <si>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</si>
  <si>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</si>
  <si>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</si>
  <si>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</si>
  <si>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</si>
  <si>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</si>
  <si>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</si>
  <si>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</si>
  <si>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</si>
  <si>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</si>
  <si>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</si>
  <si>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</si>
  <si>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</si>
  <si>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</si>
  <si>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</si>
  <si>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</si>
  <si>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</si>
  <si>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</si>
  <si>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</si>
  <si>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</si>
  <si>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</si>
  <si>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</si>
  <si>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</si>
  <si>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</si>
  <si>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</si>
  <si>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</si>
  <si>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</si>
  <si>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</si>
  <si>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</si>
  <si>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</si>
  <si>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</si>
  <si>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</si>
  <si>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</si>
  <si>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</si>
  <si>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</si>
  <si>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</si>
  <si>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</si>
  <si>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</si>
  <si>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</si>
  <si>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</si>
  <si>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</si>
  <si>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</si>
  <si>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</si>
  <si>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</si>
  <si>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</si>
  <si>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</si>
  <si>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</si>
  <si>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</si>
  <si>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</si>
  <si>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</si>
  <si>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</si>
  <si>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</si>
  <si>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</si>
  <si>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</si>
  <si>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</si>
  <si>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</si>
  <si>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</si>
  <si>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</si>
  <si>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</si>
  <si>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</si>
  <si>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</si>
  <si>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</si>
  <si>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</si>
  <si>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</si>
  <si>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</si>
  <si>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</si>
  <si>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</si>
  <si>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</si>
  <si>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</si>
  <si>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</si>
  <si>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</si>
  <si>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</si>
  <si>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</si>
  <si>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</si>
  <si>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</si>
  <si>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</si>
  <si>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</si>
  <si>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</si>
  <si>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</si>
  <si>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</si>
  <si>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</si>
  <si>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</si>
  <si>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</si>
  <si>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</si>
  <si>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</si>
  <si>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</si>
  <si>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</si>
  <si>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</si>
  <si>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</si>
  <si>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</si>
  <si>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</si>
  <si>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</si>
  <si>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</si>
  <si>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</si>
  <si>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</si>
  <si>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</si>
  <si>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</si>
  <si>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</si>
  <si>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</si>
  <si>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</si>
  <si>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</si>
  <si>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</si>
  <si>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</si>
  <si>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</si>
  <si>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</si>
  <si>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</si>
  <si>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</si>
  <si>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</si>
  <si>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</si>
  <si>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</si>
  <si>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</si>
  <si>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</si>
  <si>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</si>
  <si>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</si>
  <si>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</si>
  <si>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</si>
  <si>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</si>
  <si>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</si>
  <si>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</si>
  <si>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</si>
  <si>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</si>
  <si>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</si>
  <si>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</si>
  <si>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</si>
  <si>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</si>
  <si>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</si>
  <si>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</si>
  <si>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</si>
  <si>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</si>
  <si>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</si>
  <si>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</si>
  <si>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</si>
  <si>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</si>
  <si>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</si>
  <si>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</si>
  <si>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</si>
  <si>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</si>
  <si>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</si>
  <si>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</si>
  <si>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</si>
  <si>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</si>
  <si>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</si>
  <si>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</si>
  <si>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</si>
  <si>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</si>
  <si>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</si>
  <si>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</si>
  <si>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</si>
  <si>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</si>
  <si>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</si>
  <si>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</si>
  <si>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</si>
  <si>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</si>
  <si>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</si>
  <si>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</si>
  <si>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</si>
  <si>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</si>
  <si>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</si>
  <si>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</si>
  <si>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</si>
  <si>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</si>
  <si>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</si>
  <si>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</si>
  <si>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</si>
  <si>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</si>
  <si>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</si>
  <si>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</si>
  <si>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</si>
  <si>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</si>
  <si>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</si>
  <si>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</si>
  <si>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</si>
  <si>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</si>
  <si>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</si>
  <si>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</si>
  <si>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</si>
  <si>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</si>
  <si>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</si>
  <si>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</si>
  <si>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</si>
  <si>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</si>
  <si>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</si>
  <si>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</si>
  <si>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</si>
  <si>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</si>
  <si>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</si>
  <si>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</si>
  <si>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</si>
  <si>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</si>
  <si>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</si>
  <si>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</si>
  <si>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</si>
  <si>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</si>
  <si>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</si>
  <si>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</si>
  <si>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</si>
  <si>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</si>
  <si>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</si>
  <si>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</si>
  <si>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</si>
  <si>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</si>
  <si>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</si>
  <si>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</si>
  <si>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</si>
  <si>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</si>
  <si>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</si>
  <si>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</si>
  <si>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</si>
  <si>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</si>
  <si>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</si>
  <si>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</si>
  <si>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</si>
  <si>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</si>
  <si>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</si>
  <si>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</si>
  <si>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</si>
  <si>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</si>
  <si>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</si>
  <si>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</si>
  <si>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</si>
  <si>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</si>
  <si>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</si>
  <si>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</si>
  <si>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</si>
  <si>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</si>
  <si>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</si>
  <si>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</si>
  <si>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</si>
  <si>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</si>
  <si>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</si>
  <si>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</si>
  <si>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</si>
  <si>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</si>
  <si>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</si>
  <si>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</si>
  <si>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</si>
  <si>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</si>
  <si>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</si>
  <si>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</si>
  <si>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</si>
  <si>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</si>
  <si>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</si>
  <si>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</si>
  <si>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</si>
  <si>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</si>
  <si>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</si>
  <si>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</si>
  <si>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</si>
  <si>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</si>
  <si>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</si>
  <si>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</si>
  <si>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</si>
  <si>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</si>
  <si>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</si>
  <si>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</si>
  <si>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</si>
  <si>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</si>
  <si>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</si>
  <si>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</si>
  <si>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</si>
  <si>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</si>
  <si>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</si>
  <si>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</si>
  <si>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</si>
  <si>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</si>
  <si>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</si>
  <si>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</si>
  <si>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</si>
  <si>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</si>
  <si>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</si>
  <si>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</si>
  <si>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</si>
  <si>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</si>
  <si>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</si>
  <si>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</si>
  <si>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</si>
  <si>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</si>
  <si>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</si>
  <si>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</si>
  <si>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</si>
  <si>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</si>
  <si>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</si>
  <si>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</si>
  <si>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</si>
  <si>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</si>
  <si>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</si>
  <si>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</si>
  <si>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</si>
  <si>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</si>
  <si>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</si>
  <si>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</si>
  <si>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</si>
  <si>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</si>
  <si>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</si>
  <si>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</si>
  <si>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</si>
  <si>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</si>
  <si>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</si>
  <si>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</si>
  <si>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</si>
  <si>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</si>
  <si>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</si>
  <si>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</si>
  <si>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</si>
  <si>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</si>
  <si>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</si>
  <si>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</si>
  <si>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</si>
  <si>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</si>
  <si>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</si>
  <si>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</si>
  <si>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</si>
  <si>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</si>
  <si>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</si>
  <si>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</si>
  <si>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</si>
  <si>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</si>
  <si>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</si>
  <si>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</si>
  <si>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</si>
  <si>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</si>
  <si>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</si>
  <si>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</si>
  <si>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</si>
  <si>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</si>
  <si>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</si>
  <si>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</si>
  <si>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</si>
  <si>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</si>
  <si>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</si>
  <si>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</si>
  <si>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</si>
  <si>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</si>
  <si>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</si>
  <si>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</si>
  <si>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</si>
  <si>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</si>
  <si>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</si>
  <si>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</si>
  <si>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</si>
  <si>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</si>
  <si>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</si>
  <si>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</si>
  <si>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</si>
  <si>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</si>
  <si>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</si>
  <si>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</si>
  <si>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</si>
  <si>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</si>
  <si>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</si>
  <si>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</si>
  <si>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</si>
  <si>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</si>
  <si>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</si>
  <si>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</si>
  <si>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</si>
  <si>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</si>
  <si>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</si>
  <si>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</si>
  <si>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</si>
  <si>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</si>
  <si>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</si>
  <si>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</si>
  <si>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</si>
  <si>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</si>
  <si>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</si>
  <si>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</si>
  <si>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</si>
  <si>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</si>
  <si>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</si>
  <si>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</si>
  <si>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</si>
  <si>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</si>
  <si>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</si>
  <si>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</si>
  <si>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</si>
  <si>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</si>
  <si>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</si>
  <si>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</si>
  <si>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</si>
  <si>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</si>
  <si>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</si>
  <si>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</si>
  <si>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</si>
  <si>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</si>
  <si>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</si>
  <si>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</si>
  <si>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</si>
  <si>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</si>
  <si>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</si>
  <si>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</si>
  <si>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</si>
  <si>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</si>
  <si>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</si>
  <si>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</si>
  <si>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</si>
  <si>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</si>
  <si>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</si>
  <si>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</si>
  <si>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</si>
  <si>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</si>
  <si>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</si>
  <si>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</si>
  <si>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</si>
  <si>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</si>
  <si>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</si>
  <si>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</si>
  <si>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</si>
  <si>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</si>
  <si>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</si>
  <si>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</si>
  <si>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</si>
  <si>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</si>
  <si>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</si>
  <si>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</si>
  <si>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</si>
  <si>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</si>
  <si>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</si>
  <si>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</si>
  <si>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</si>
  <si>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</si>
  <si>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</si>
  <si>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</si>
  <si>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</si>
  <si>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</si>
  <si>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</si>
  <si>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</si>
  <si>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</si>
  <si>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</si>
  <si>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</si>
  <si>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</si>
  <si>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</si>
  <si>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</si>
  <si>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</si>
  <si>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</si>
  <si>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</si>
  <si>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</si>
  <si>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</si>
  <si>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</si>
  <si>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</si>
  <si>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</si>
  <si>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</si>
  <si>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</si>
  <si>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</si>
  <si>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</si>
  <si>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</si>
  <si>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</si>
  <si>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</si>
  <si>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</si>
  <si>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</si>
  <si>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</si>
  <si>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</si>
  <si>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</si>
  <si>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</si>
  <si>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</si>
  <si>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</si>
  <si>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</si>
  <si>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</si>
  <si>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</si>
  <si>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</si>
  <si>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</si>
  <si>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</si>
  <si>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</si>
  <si>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</si>
  <si>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</si>
  <si>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</si>
  <si>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</si>
  <si>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</si>
  <si>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</si>
  <si>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</si>
  <si>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</si>
  <si>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</si>
  <si>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</si>
  <si>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</si>
  <si>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</si>
  <si>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</si>
  <si>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</si>
  <si>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</si>
  <si>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</si>
  <si>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</si>
  <si>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</si>
  <si>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</si>
  <si>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</si>
  <si>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</si>
  <si>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</si>
  <si>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</si>
  <si>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</si>
  <si>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</si>
  <si>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</si>
  <si>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</si>
  <si>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</si>
  <si>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</si>
  <si>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</si>
  <si>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</si>
  <si>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</si>
  <si>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</si>
  <si>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</si>
  <si>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</si>
  <si>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</si>
  <si>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</si>
  <si>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</si>
  <si>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</si>
  <si>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</si>
  <si>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</si>
  <si>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</si>
  <si>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</si>
  <si>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</si>
  <si>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</si>
  <si>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</si>
  <si>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</si>
  <si>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</si>
  <si>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</si>
  <si>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</si>
  <si>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</si>
  <si>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</si>
  <si>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</si>
  <si>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</si>
  <si>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</si>
  <si>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</si>
  <si>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</si>
  <si>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</si>
  <si>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</si>
  <si>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</si>
  <si>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</si>
  <si>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</si>
  <si>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</si>
  <si>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</si>
  <si>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</si>
  <si>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</si>
  <si>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</si>
  <si>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</si>
  <si>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</si>
  <si>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</si>
  <si>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</si>
  <si>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</si>
  <si>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</si>
  <si>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</si>
  <si>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</si>
  <si>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</si>
  <si>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</si>
  <si>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</si>
  <si>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</si>
  <si>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</si>
  <si>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</si>
  <si>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</si>
  <si>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</si>
  <si>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</si>
  <si>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</si>
  <si>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</si>
  <si>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</si>
  <si>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</si>
  <si>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</si>
  <si>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</si>
  <si>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</si>
  <si>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</si>
  <si>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</si>
  <si>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</si>
  <si>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</si>
  <si>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</si>
  <si>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</si>
  <si>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</si>
  <si>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</si>
  <si>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</si>
  <si>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</si>
  <si>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</si>
  <si>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</si>
  <si>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</si>
  <si>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</si>
  <si>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</si>
  <si>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</si>
  <si>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</si>
  <si>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</si>
  <si>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</si>
  <si>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</si>
  <si>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</si>
  <si>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</si>
  <si>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</si>
  <si>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</si>
  <si>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</si>
  <si>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</si>
  <si>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</si>
  <si>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</si>
  <si>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</si>
  <si>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</si>
  <si>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</si>
  <si>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</si>
  <si>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</si>
  <si>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</si>
  <si>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</si>
  <si>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</si>
  <si>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</si>
  <si>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</si>
  <si>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</si>
  <si>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</si>
  <si>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</si>
  <si>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</si>
  <si>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</si>
  <si>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</si>
  <si>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</si>
  <si>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</si>
  <si>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</si>
  <si>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</si>
  <si>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</si>
  <si>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</si>
  <si>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</si>
  <si>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</si>
  <si>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</si>
  <si>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</si>
  <si>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</si>
  <si>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</si>
  <si>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</si>
  <si>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</si>
  <si>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</si>
  <si>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</si>
  <si>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</si>
  <si>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</si>
  <si>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</si>
  <si>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</si>
  <si>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</si>
  <si>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</si>
  <si>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</si>
  <si>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</si>
  <si>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</si>
  <si>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</si>
  <si>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</si>
  <si>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</si>
  <si>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</si>
  <si>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</si>
  <si>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</si>
  <si>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</si>
  <si>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</si>
  <si>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</si>
  <si>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</si>
  <si>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</si>
  <si>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</si>
  <si>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</si>
  <si>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</si>
  <si>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</si>
  <si>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</si>
  <si>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</si>
  <si>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</si>
  <si>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</si>
  <si>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</si>
  <si>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</si>
  <si>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</si>
  <si>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</si>
  <si>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</si>
  <si>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</si>
  <si>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</si>
  <si>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</si>
  <si>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</si>
  <si>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</si>
  <si>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</si>
  <si>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</si>
  <si>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</si>
  <si>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</si>
  <si>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</si>
  <si>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</si>
  <si>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</si>
  <si>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</si>
  <si>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</si>
  <si>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</si>
  <si>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</si>
  <si>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</si>
  <si>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</si>
  <si>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</si>
  <si>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</si>
  <si>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</si>
  <si>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</si>
  <si>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</si>
  <si>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</si>
  <si>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</si>
  <si>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</si>
  <si>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</si>
  <si>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</si>
  <si>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</si>
  <si>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</si>
  <si>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</si>
  <si>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</si>
  <si>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</si>
  <si>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</si>
  <si>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</si>
  <si>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</si>
  <si>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</si>
  <si>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</si>
  <si>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</si>
  <si>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</si>
  <si>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</si>
  <si>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</si>
  <si>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</si>
  <si>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</si>
  <si>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</si>
  <si>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</si>
  <si>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</si>
  <si>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</si>
  <si>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</si>
  <si>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</si>
  <si>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</si>
  <si>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</si>
  <si>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</si>
  <si>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</si>
  <si>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</si>
  <si>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</si>
  <si>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</si>
  <si>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</si>
  <si>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</si>
  <si>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</si>
  <si>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</si>
  <si>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</si>
  <si>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</si>
  <si>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</si>
  <si>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</si>
  <si>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</si>
  <si>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</si>
  <si>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</si>
  <si>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</si>
  <si>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</si>
  <si>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</si>
  <si>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</si>
  <si>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</si>
  <si>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</si>
  <si>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</si>
  <si>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</si>
  <si>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</si>
  <si>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</si>
  <si>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</si>
  <si>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</si>
  <si>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</si>
  <si>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</si>
  <si>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</si>
  <si>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</si>
  <si>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</si>
  <si>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</si>
  <si>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</si>
  <si>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</si>
  <si>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</si>
  <si>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</si>
  <si>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</si>
  <si>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</si>
  <si>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</si>
  <si>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</si>
  <si>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</si>
  <si>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</si>
  <si>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</si>
  <si>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</si>
  <si>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</si>
  <si>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</si>
  <si>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</si>
  <si>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</si>
  <si>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</si>
  <si>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</si>
  <si>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</si>
  <si>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</si>
  <si>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</si>
  <si>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</si>
  <si>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</si>
  <si>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</si>
  <si>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</si>
  <si>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</si>
  <si>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</si>
  <si>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</si>
  <si>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</si>
  <si>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</si>
  <si>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</si>
  <si>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</si>
  <si>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</si>
  <si>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</si>
  <si>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</si>
  <si>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</si>
  <si>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</si>
  <si>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</si>
  <si>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</si>
  <si>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</si>
  <si>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</si>
  <si>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</si>
  <si>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</si>
  <si>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</si>
  <si>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</si>
  <si>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</si>
  <si>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</si>
  <si>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</si>
  <si>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</si>
  <si>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</si>
  <si>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</si>
  <si>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</si>
  <si>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</si>
  <si>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</si>
  <si>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</si>
  <si>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</si>
  <si>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</si>
  <si>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</si>
  <si>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</si>
  <si>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</si>
  <si>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</si>
  <si>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</si>
  <si>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</si>
  <si>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</si>
  <si>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</si>
  <si>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</si>
  <si>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</si>
  <si>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</si>
  <si>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</si>
  <si>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</si>
  <si>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</si>
  <si>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</si>
  <si>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</si>
  <si>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</si>
  <si>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</si>
  <si>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</si>
  <si>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</si>
  <si>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</si>
  <si>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</si>
  <si>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</si>
  <si>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</si>
  <si>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</si>
  <si>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</si>
  <si>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</si>
  <si>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</si>
  <si>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</si>
  <si>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</si>
  <si>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</si>
  <si>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</si>
  <si>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</si>
  <si>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</si>
  <si>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</si>
  <si>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</si>
  <si>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</si>
  <si>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</si>
  <si>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</si>
  <si>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</si>
  <si>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</si>
  <si>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</si>
  <si>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</si>
  <si>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</si>
  <si>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</si>
  <si>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</si>
  <si>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</si>
  <si>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</si>
  <si>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</si>
  <si>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</si>
  <si>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</si>
  <si>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</si>
  <si>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</si>
  <si>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</si>
  <si>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</si>
  <si>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</si>
  <si>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</si>
  <si>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</si>
  <si>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</si>
  <si>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</si>
  <si>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</si>
  <si>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</si>
  <si>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</si>
  <si>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</si>
  <si>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</si>
  <si>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</si>
  <si>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</si>
  <si>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</si>
  <si>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</si>
  <si>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</si>
  <si>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</si>
  <si>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</si>
  <si>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</si>
  <si>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</si>
  <si>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</si>
  <si>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</si>
  <si>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</si>
  <si>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</si>
  <si>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</si>
  <si>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</si>
  <si>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</si>
  <si>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</si>
  <si>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</si>
  <si>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</si>
  <si>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</si>
  <si>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</si>
  <si>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</si>
  <si>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</si>
  <si>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</si>
  <si>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</si>
  <si>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</si>
  <si>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</si>
  <si>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</si>
  <si>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</si>
  <si>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</si>
  <si>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</si>
  <si>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</si>
  <si>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</si>
  <si>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</si>
  <si>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</si>
  <si>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</si>
  <si>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</si>
  <si>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</si>
  <si>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</si>
  <si>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</si>
  <si>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</si>
  <si>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</si>
  <si>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</si>
  <si>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</si>
  <si>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</si>
  <si>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</si>
  <si>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</si>
  <si>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</si>
  <si>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</si>
  <si>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</si>
  <si>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</si>
  <si>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</si>
  <si>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</si>
  <si>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</si>
  <si>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</si>
  <si>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</si>
  <si>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</si>
  <si>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</si>
  <si>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</si>
  <si>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</si>
  <si>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</si>
  <si>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</si>
  <si>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</si>
  <si>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</si>
  <si>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</si>
  <si>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</si>
  <si>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</si>
  <si>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</si>
  <si>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</si>
  <si>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</si>
  <si>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</si>
  <si>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</si>
  <si>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</si>
  <si>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</si>
  <si>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</si>
  <si>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</si>
  <si>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</si>
  <si>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</si>
  <si>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</si>
  <si>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</si>
  <si>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</si>
  <si>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</si>
  <si>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</si>
  <si>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</si>
  <si>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</si>
  <si>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</si>
  <si>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</si>
  <si>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</si>
  <si>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</si>
  <si>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</si>
  <si>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</si>
  <si>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</si>
  <si>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</si>
  <si>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</si>
  <si>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</si>
  <si>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</si>
  <si>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</si>
  <si>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</si>
  <si>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</si>
  <si>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</si>
  <si>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</si>
  <si>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</si>
  <si>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</si>
  <si>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</si>
  <si>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</si>
  <si>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</si>
  <si>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</si>
  <si>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</si>
  <si>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</si>
  <si>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</si>
  <si>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</si>
  <si>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</si>
  <si>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</si>
  <si>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</si>
  <si>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</si>
  <si>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</si>
  <si>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</si>
  <si>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</si>
  <si>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</si>
  <si>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</si>
  <si>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</si>
  <si>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</si>
  <si>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</si>
  <si>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</si>
  <si>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</si>
  <si>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</si>
  <si>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</si>
  <si>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</si>
  <si>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</si>
  <si>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</si>
  <si>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</si>
  <si>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</si>
  <si>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</si>
  <si>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</si>
  <si>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</si>
  <si>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</si>
  <si>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</si>
  <si>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</si>
  <si>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</si>
  <si>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</si>
  <si>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</si>
  <si>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</si>
  <si>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</si>
  <si>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</si>
  <si>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</si>
  <si>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</si>
  <si>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</si>
  <si>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</si>
  <si>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</si>
  <si>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</si>
  <si>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</si>
  <si>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</si>
  <si>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</si>
  <si>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</si>
  <si>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</si>
  <si>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</si>
  <si>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</si>
  <si>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</si>
  <si>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</si>
  <si>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</si>
  <si>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</si>
  <si>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</si>
  <si>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</si>
  <si>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</si>
  <si>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</si>
  <si>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</si>
  <si>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</si>
  <si>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</si>
  <si>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</si>
  <si>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</si>
  <si>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</si>
  <si>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</si>
  <si>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</si>
  <si>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</si>
  <si>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</si>
  <si>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</si>
  <si>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</si>
  <si>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</si>
  <si>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</si>
  <si>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</si>
  <si>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</si>
  <si>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</si>
  <si>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</si>
  <si>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</si>
  <si>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</si>
  <si>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</si>
  <si>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</si>
  <si>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</si>
  <si>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</si>
  <si>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</si>
  <si>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</si>
  <si>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</si>
  <si>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</si>
  <si>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</si>
  <si>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</si>
  <si>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</si>
  <si>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</si>
  <si>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</si>
  <si>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</si>
  <si>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</si>
  <si>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</si>
  <si>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</si>
  <si>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</si>
  <si>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</si>
  <si>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</si>
  <si>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</si>
  <si>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</si>
  <si>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</si>
  <si>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</si>
  <si>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</si>
  <si>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</si>
  <si>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</si>
  <si>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</si>
  <si>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</si>
  <si>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</si>
  <si>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</si>
  <si>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</si>
  <si>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</si>
  <si>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</si>
  <si>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</si>
  <si>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</si>
  <si>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</si>
  <si>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</si>
  <si>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</si>
  <si>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</si>
  <si>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</si>
  <si>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</si>
  <si>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</si>
  <si>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</si>
  <si>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</si>
  <si>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</si>
  <si>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</si>
  <si>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</si>
  <si>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</si>
  <si>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</si>
  <si>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</si>
  <si>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</si>
  <si>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</si>
  <si>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</si>
  <si>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</si>
  <si>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</si>
  <si>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</si>
  <si>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</si>
  <si>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</si>
  <si>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</si>
  <si>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</si>
  <si>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</si>
  <si>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</si>
  <si>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</si>
  <si>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</si>
  <si>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</si>
  <si>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</si>
  <si>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</si>
  <si>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</si>
  <si>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</si>
  <si>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</si>
  <si>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</si>
  <si>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</si>
  <si>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</si>
  <si>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</si>
  <si>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</si>
  <si>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</si>
  <si>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</si>
  <si>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</si>
  <si>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</si>
  <si>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</si>
  <si>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</si>
  <si>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</si>
  <si>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</si>
  <si>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</si>
  <si>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</si>
  <si>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</si>
  <si>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</si>
  <si>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</si>
  <si>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</si>
  <si>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</si>
  <si>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</si>
  <si>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</si>
  <si>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</si>
  <si>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</si>
  <si>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</si>
  <si>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</si>
  <si>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</si>
  <si>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</si>
  <si>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</si>
  <si>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</si>
  <si>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</si>
  <si>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</si>
  <si>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</si>
  <si>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</si>
  <si>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</si>
  <si>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</si>
  <si>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</si>
  <si>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</si>
  <si>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</si>
  <si>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</si>
  <si>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</si>
  <si>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</si>
  <si>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</si>
  <si>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</si>
  <si>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</si>
  <si>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</si>
  <si>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</si>
  <si>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</si>
  <si>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</si>
  <si>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</si>
  <si>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</si>
  <si>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</si>
  <si>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</si>
  <si>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</si>
  <si>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</si>
  <si>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</si>
  <si>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</si>
  <si>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</si>
  <si>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</si>
  <si>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</si>
  <si>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</si>
  <si>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</si>
  <si>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</si>
  <si>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</si>
  <si>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</si>
  <si>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</si>
  <si>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</si>
  <si>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</si>
  <si>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</si>
  <si>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</si>
  <si>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</si>
  <si>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</si>
  <si>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</si>
  <si>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</si>
  <si>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</si>
  <si>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</si>
  <si>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</si>
  <si>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</si>
  <si>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</si>
  <si>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</si>
  <si>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</si>
  <si>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</si>
  <si>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</si>
  <si>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</si>
  <si>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</si>
  <si>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</si>
  <si>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</si>
  <si>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</si>
  <si>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</si>
  <si>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</si>
  <si>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</si>
  <si>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</si>
  <si>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</si>
  <si>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</si>
  <si>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</si>
  <si>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</si>
  <si>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</si>
  <si>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</si>
  <si>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</si>
  <si>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</si>
  <si>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</si>
  <si>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</si>
  <si>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</si>
  <si>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</si>
  <si>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</si>
  <si>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</si>
  <si>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</si>
  <si>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</si>
  <si>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</si>
  <si>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</si>
  <si>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</si>
  <si>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</si>
  <si>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</si>
  <si>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</si>
  <si>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</si>
  <si>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</si>
  <si>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</si>
  <si>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</si>
  <si>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</si>
  <si>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</si>
  <si>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</si>
  <si>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</si>
  <si>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</si>
  <si>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</si>
  <si>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</si>
  <si>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</si>
  <si>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</si>
  <si>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</si>
  <si>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</si>
  <si>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</si>
  <si>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</si>
  <si>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</si>
  <si>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</si>
  <si>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</si>
  <si>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</si>
  <si>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</si>
  <si>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</si>
  <si>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</si>
  <si>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</si>
  <si>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</si>
  <si>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</si>
  <si>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</si>
  <si>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</si>
  <si>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</si>
  <si>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</si>
  <si>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</si>
  <si>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</si>
  <si>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</si>
  <si>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</si>
  <si>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</si>
  <si>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</si>
  <si>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</si>
  <si>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</si>
  <si>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</si>
  <si>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</si>
  <si>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</si>
  <si>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</si>
  <si>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</si>
  <si>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</si>
  <si>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</si>
  <si>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</si>
  <si>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</si>
  <si>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</si>
  <si>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</si>
  <si>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</si>
  <si>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</si>
  <si>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</si>
  <si>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</si>
  <si>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</si>
  <si>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</si>
  <si>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</si>
  <si>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</si>
  <si>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</si>
  <si>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</si>
  <si>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</si>
  <si>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</si>
  <si>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</si>
  <si>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</si>
  <si>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</si>
  <si>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</si>
  <si>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</si>
  <si>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</si>
  <si>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</si>
  <si>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</si>
  <si>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</si>
  <si>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</si>
  <si>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</si>
  <si>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</si>
  <si>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</si>
  <si>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</si>
  <si>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</si>
  <si>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</si>
  <si>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</si>
  <si>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</si>
  <si>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</si>
  <si>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</si>
  <si>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</si>
  <si>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</si>
  <si>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</si>
  <si>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</si>
  <si>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</si>
  <si>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</si>
  <si>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</si>
  <si>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</si>
  <si>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</si>
  <si>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</si>
  <si>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</si>
  <si>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</si>
  <si>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</si>
  <si>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</si>
  <si>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</si>
  <si>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</si>
  <si>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</si>
  <si>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</si>
  <si>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</si>
  <si>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</si>
  <si>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</si>
  <si>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</si>
  <si>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</si>
  <si>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</si>
  <si>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</si>
  <si>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</si>
  <si>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</si>
  <si>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</si>
  <si>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</si>
  <si>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</si>
  <si>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</si>
  <si>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</si>
  <si>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</si>
  <si>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</si>
  <si>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</si>
  <si>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</si>
  <si>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</si>
  <si>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</si>
  <si>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</si>
  <si>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</si>
  <si>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</si>
  <si>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</si>
  <si>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</si>
  <si>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</si>
  <si>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</si>
  <si>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</si>
  <si>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</si>
  <si>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</si>
  <si>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</si>
  <si>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</si>
  <si>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</si>
  <si>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</si>
  <si>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</si>
  <si>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</si>
  <si>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</si>
  <si>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</si>
  <si>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</si>
  <si>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</si>
  <si>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</si>
  <si>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</si>
  <si>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</si>
  <si>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</si>
  <si>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</si>
  <si>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</si>
  <si>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</si>
  <si>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</si>
  <si>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</si>
  <si>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</si>
  <si>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</si>
  <si>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</si>
  <si>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</si>
  <si>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</si>
  <si>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</si>
  <si>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</si>
  <si>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</si>
  <si>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</si>
  <si>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</si>
  <si>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</si>
  <si>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</si>
  <si>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</si>
  <si>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</si>
  <si>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</si>
  <si>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</si>
  <si>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</si>
  <si>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</si>
  <si>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</si>
  <si>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</si>
  <si>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</si>
  <si>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</si>
  <si>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</si>
  <si>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</si>
  <si>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</si>
  <si>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</si>
  <si>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</si>
  <si>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</si>
  <si>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</si>
  <si>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</si>
  <si>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</si>
  <si>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</si>
  <si>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</si>
  <si>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</si>
  <si>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</si>
  <si>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</si>
  <si>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</si>
  <si>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</si>
  <si>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</si>
  <si>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</si>
  <si>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</si>
  <si>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</si>
  <si>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</si>
  <si>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</si>
  <si>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</si>
  <si>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</si>
  <si>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</si>
  <si>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</si>
  <si>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</si>
  <si>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</si>
  <si>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</si>
  <si>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</si>
  <si>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</si>
  <si>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</si>
  <si>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</si>
  <si>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</si>
  <si>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</si>
  <si>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</si>
  <si>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</si>
  <si>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</si>
  <si>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</si>
  <si>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</si>
  <si>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</si>
  <si>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</si>
  <si>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</si>
  <si>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</si>
  <si>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</si>
  <si>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</si>
  <si>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</si>
  <si>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</si>
  <si>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</si>
  <si>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</si>
  <si>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</si>
  <si>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</si>
  <si>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</si>
  <si>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</si>
  <si>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</si>
  <si>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</si>
  <si>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</si>
  <si>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</si>
  <si>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</si>
  <si>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</si>
  <si>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</si>
  <si>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</si>
  <si>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</si>
  <si>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</si>
  <si>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</si>
  <si>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</si>
  <si>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</si>
  <si>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</si>
  <si>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</si>
  <si>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</si>
  <si>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</si>
  <si>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</si>
  <si>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</si>
  <si>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</si>
  <si>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</si>
  <si>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</si>
  <si>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</si>
  <si>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</si>
  <si>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</si>
  <si>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</si>
  <si>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</si>
  <si>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</si>
  <si>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</si>
  <si>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</si>
  <si>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</si>
  <si>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</si>
  <si>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</si>
  <si>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</si>
  <si>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</si>
  <si>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</si>
  <si>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</si>
  <si>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</si>
  <si>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</si>
  <si>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</si>
  <si>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</si>
  <si>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</si>
  <si>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</si>
  <si>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</si>
  <si>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</si>
  <si>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</si>
  <si>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</si>
  <si>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</si>
  <si>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</si>
  <si>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</si>
  <si>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</si>
  <si>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</si>
  <si>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</si>
  <si>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</si>
  <si>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</si>
  <si>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</si>
  <si>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</si>
  <si>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</si>
  <si>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</si>
  <si>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</si>
  <si>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</si>
  <si>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</si>
  <si>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</si>
  <si>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</si>
  <si>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</si>
  <si>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</si>
  <si>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</si>
  <si>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</si>
  <si>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</si>
  <si>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</si>
  <si>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</si>
  <si>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</si>
  <si>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</si>
  <si>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</si>
  <si>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</si>
  <si>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</si>
  <si>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</si>
  <si>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</si>
  <si>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</si>
  <si>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</si>
  <si>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</si>
  <si>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</si>
  <si>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</si>
  <si>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</si>
  <si>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</si>
  <si>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</si>
  <si>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</si>
  <si>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</si>
  <si>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</si>
  <si>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</si>
  <si>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</si>
  <si>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</si>
  <si>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</si>
  <si>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</si>
  <si>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</si>
  <si>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</si>
  <si>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</si>
  <si>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</si>
  <si>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</si>
  <si>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</si>
  <si>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</si>
  <si>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</si>
  <si>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</si>
  <si>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</si>
  <si>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</si>
  <si>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</si>
  <si>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</si>
  <si>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</si>
  <si>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</si>
  <si>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</si>
  <si>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</si>
  <si>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</si>
  <si>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</si>
  <si>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</si>
  <si>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</si>
  <si>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</si>
  <si>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</si>
  <si>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</si>
  <si>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</si>
  <si>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</si>
  <si>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</si>
  <si>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</si>
  <si>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</si>
  <si>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</si>
  <si>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</si>
  <si>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</si>
  <si>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</si>
  <si>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</si>
  <si>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</si>
  <si>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</si>
  <si>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</si>
  <si>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</si>
  <si>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</si>
  <si>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</si>
  <si>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</si>
  <si>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</si>
  <si>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</si>
  <si>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</si>
  <si>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</si>
  <si>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</si>
  <si>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</si>
  <si>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</si>
  <si>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</si>
  <si>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</si>
  <si>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</si>
  <si>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</si>
  <si>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</si>
  <si>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</si>
  <si>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</si>
  <si>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</si>
  <si>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</si>
  <si>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</si>
  <si>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</si>
  <si>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</si>
  <si>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</si>
  <si>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</si>
  <si>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</si>
  <si>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</si>
  <si>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</si>
  <si>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</si>
  <si>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</si>
  <si>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</si>
  <si>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</si>
  <si>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</si>
  <si>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</si>
  <si>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</si>
  <si>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</si>
  <si>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</si>
  <si>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</si>
  <si>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</si>
  <si>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</si>
  <si>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</si>
  <si>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</si>
  <si>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</si>
  <si>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</si>
  <si>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</si>
  <si>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</si>
  <si>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</si>
  <si>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</si>
  <si>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</si>
  <si>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</si>
  <si>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</si>
  <si>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</si>
  <si>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</si>
  <si>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</si>
  <si>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</si>
  <si>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</si>
  <si>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</si>
  <si>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</si>
  <si>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</si>
  <si>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</si>
  <si>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</si>
  <si>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</si>
  <si>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</si>
  <si>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</si>
  <si>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</si>
  <si>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</si>
  <si>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</si>
  <si>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</si>
  <si>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</si>
  <si>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</si>
  <si>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</si>
  <si>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</si>
  <si>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</si>
  <si>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</si>
  <si>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</si>
  <si>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</si>
  <si>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</si>
  <si>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</si>
  <si>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</si>
  <si>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</si>
  <si>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</si>
  <si>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</si>
  <si>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</si>
  <si>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</si>
  <si>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</si>
  <si>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</si>
  <si>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</si>
  <si>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</si>
  <si>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</si>
  <si>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</si>
  <si>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</si>
  <si>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</si>
  <si>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</si>
  <si>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</si>
  <si>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</si>
  <si>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</si>
  <si>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</si>
  <si>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</si>
  <si>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</si>
  <si>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</si>
  <si>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</si>
  <si>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</si>
  <si>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</si>
  <si>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</si>
  <si>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</si>
  <si>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</si>
  <si>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</si>
  <si>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</si>
  <si>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</si>
  <si>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</si>
  <si>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</si>
  <si>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</si>
  <si>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</si>
  <si>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</si>
  <si>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</si>
  <si>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</si>
  <si>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</si>
  <si>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</si>
  <si>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</si>
  <si>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</si>
  <si>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</si>
  <si>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</si>
  <si>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</si>
  <si>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</si>
  <si>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</si>
  <si>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</si>
  <si>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</si>
  <si>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</si>
  <si>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</si>
  <si>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</si>
  <si>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</si>
  <si>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</si>
  <si>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</si>
  <si>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</si>
  <si>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</si>
  <si>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</si>
  <si>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</si>
  <si>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</si>
  <si>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</si>
  <si>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</si>
  <si>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</si>
  <si>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</si>
  <si>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</si>
  <si>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</si>
  <si>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</si>
  <si>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</si>
  <si>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</si>
  <si>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</si>
  <si>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</si>
  <si>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</si>
  <si>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</si>
  <si>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</si>
  <si>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</si>
  <si>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</si>
  <si>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</si>
  <si>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</si>
  <si>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</si>
  <si>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</si>
  <si>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</si>
  <si>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</si>
  <si>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</si>
  <si>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</si>
  <si>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</si>
  <si>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</si>
  <si>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</si>
  <si>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</si>
  <si>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</si>
  <si>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</si>
  <si>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</si>
  <si>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</si>
  <si>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</si>
  <si>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</si>
  <si>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</si>
  <si>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</si>
  <si>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</si>
  <si>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</si>
  <si>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</si>
  <si>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</si>
  <si>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</si>
  <si>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</si>
  <si>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</si>
  <si>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</si>
  <si>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</si>
  <si>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</si>
  <si>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</si>
  <si>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</si>
  <si>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</si>
  <si>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</si>
  <si>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</si>
  <si>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</si>
  <si>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</si>
  <si>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</si>
  <si>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</si>
  <si>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</si>
  <si>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</si>
  <si>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</si>
  <si>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</si>
  <si>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</si>
  <si>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</si>
  <si>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</si>
  <si>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</si>
  <si>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</si>
  <si>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</si>
  <si>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</si>
  <si>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</si>
  <si>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</si>
  <si>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</si>
  <si>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</si>
  <si>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</si>
  <si>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</si>
  <si>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</si>
  <si>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</si>
  <si>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</si>
  <si>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</si>
  <si>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</si>
  <si>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</si>
  <si>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</si>
  <si>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</si>
  <si>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</si>
  <si>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</si>
  <si>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</si>
  <si>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</si>
  <si>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</si>
  <si>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</si>
  <si>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</si>
  <si>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</si>
  <si>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</si>
  <si>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</si>
  <si>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</si>
  <si>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</si>
  <si>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</si>
  <si>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</si>
  <si>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</si>
  <si>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</si>
  <si>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</si>
  <si>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</si>
  <si>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</si>
  <si>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</si>
  <si>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</si>
  <si>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</si>
  <si>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</si>
  <si>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</si>
  <si>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</si>
  <si>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</si>
  <si>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</si>
  <si>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</si>
  <si>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</si>
  <si>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</si>
  <si>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</si>
  <si>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</si>
  <si>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</si>
  <si>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</si>
  <si>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</si>
  <si>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</si>
  <si>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</si>
  <si>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</si>
  <si>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</si>
  <si>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</si>
  <si>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</si>
  <si>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</si>
  <si>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</si>
  <si>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</si>
  <si>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</si>
  <si>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</si>
  <si>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</si>
  <si>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</si>
  <si>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</si>
  <si>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</si>
  <si>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</si>
  <si>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</si>
  <si>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</si>
  <si>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</si>
  <si>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</si>
  <si>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</si>
  <si>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</si>
  <si>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</si>
  <si>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</si>
  <si>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</si>
  <si>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</si>
  <si>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</si>
  <si>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</si>
  <si>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</si>
  <si>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</si>
  <si>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</si>
  <si>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</si>
  <si>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</si>
  <si>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</si>
  <si>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</si>
  <si>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</si>
  <si>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</si>
  <si>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</si>
  <si>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</si>
  <si>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</si>
  <si>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</si>
  <si>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</si>
  <si>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</si>
  <si>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</si>
  <si>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</si>
  <si>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</si>
  <si>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</si>
  <si>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</si>
  <si>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</si>
  <si>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</si>
  <si>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</si>
  <si>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</si>
  <si>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</si>
  <si>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</si>
  <si>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</si>
  <si>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</si>
  <si>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</si>
  <si>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</si>
  <si>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</si>
  <si>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</si>
  <si>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</si>
  <si>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</si>
  <si>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</si>
  <si>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</si>
  <si>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</si>
  <si>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</si>
  <si>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</si>
  <si>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</si>
  <si>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</si>
  <si>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</si>
  <si>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</si>
  <si>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</si>
  <si>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</si>
  <si>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</si>
  <si>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</si>
  <si>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</si>
  <si>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</si>
  <si>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</si>
  <si>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</si>
  <si>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</si>
  <si>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</si>
  <si>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</si>
  <si>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</si>
  <si>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</si>
  <si>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</si>
  <si>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</si>
  <si>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</si>
  <si>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</si>
  <si>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</si>
  <si>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</si>
  <si>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</si>
  <si>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</si>
  <si>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</si>
  <si>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</si>
  <si>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</si>
  <si>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</si>
  <si>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</si>
  <si>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</si>
  <si>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</si>
  <si>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</si>
  <si>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</si>
  <si>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</si>
  <si>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</si>
  <si>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</si>
  <si>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</si>
  <si>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</si>
  <si>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</si>
  <si>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</si>
  <si>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</si>
  <si>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</si>
  <si>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</si>
  <si>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</si>
  <si>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</si>
  <si>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</si>
  <si>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</si>
  <si>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</si>
  <si>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</si>
  <si>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</si>
  <si>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</si>
  <si>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</si>
  <si>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</si>
  <si>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</si>
  <si>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</si>
  <si>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</si>
  <si>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</si>
  <si>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</si>
  <si>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</si>
  <si>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</si>
  <si>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</si>
  <si>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</si>
  <si>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</si>
  <si>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</si>
  <si>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</si>
  <si>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</si>
  <si>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</si>
  <si>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</si>
  <si>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</si>
  <si>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</si>
  <si>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</si>
  <si>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</si>
  <si>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</si>
  <si>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</si>
  <si>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</si>
  <si>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</si>
  <si>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</si>
  <si>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</si>
  <si>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</si>
  <si>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</si>
  <si>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</si>
  <si>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</si>
  <si>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</si>
  <si>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</si>
  <si>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</si>
  <si>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</si>
  <si>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</si>
  <si>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</si>
  <si>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</si>
  <si>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</si>
  <si>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</si>
  <si>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</si>
  <si>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</si>
  <si>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</si>
  <si>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</si>
  <si>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</si>
  <si>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</si>
  <si>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</si>
  <si>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</si>
  <si>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</si>
  <si>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</si>
  <si>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</si>
  <si>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</si>
  <si>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</si>
  <si>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</si>
  <si>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</si>
  <si>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</si>
  <si>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</si>
  <si>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</si>
  <si>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</si>
  <si>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</si>
  <si>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</si>
  <si>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</si>
  <si>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</si>
  <si>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</si>
  <si>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</si>
  <si>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</si>
  <si>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</si>
  <si>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</si>
  <si>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</si>
  <si>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</si>
  <si>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</si>
  <si>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</si>
  <si>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</si>
  <si>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</si>
  <si>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</si>
  <si>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</si>
  <si>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</si>
  <si>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</si>
  <si>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</si>
  <si>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</si>
  <si>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</si>
  <si>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</si>
  <si>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</si>
  <si>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</si>
  <si>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</si>
  <si>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</si>
  <si>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</si>
  <si>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</si>
  <si>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</si>
  <si>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</si>
  <si>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</si>
  <si>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</si>
  <si>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</si>
  <si>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</si>
  <si>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</si>
  <si>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</si>
  <si>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</si>
  <si>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</si>
  <si>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</si>
  <si>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</si>
  <si>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</si>
  <si>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</si>
  <si>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</si>
  <si>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</si>
  <si>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</si>
  <si>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</si>
  <si>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</si>
  <si>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</si>
  <si>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</si>
  <si>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</si>
  <si>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</si>
  <si>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</si>
  <si>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</si>
  <si>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</si>
  <si>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</si>
  <si>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</si>
  <si>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</si>
  <si>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</si>
  <si>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</si>
  <si>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</si>
  <si>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</si>
  <si>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</si>
  <si>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</si>
  <si>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</si>
  <si>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</si>
  <si>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</si>
  <si>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</si>
  <si>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</si>
  <si>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</si>
  <si>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</si>
  <si>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</si>
  <si>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</si>
  <si>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</si>
  <si>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</si>
  <si>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</si>
  <si>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</si>
  <si>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</si>
  <si>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</si>
  <si>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</si>
  <si>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</si>
  <si>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</si>
  <si>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</si>
  <si>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</si>
  <si>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</si>
  <si>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</si>
  <si>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</si>
  <si>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</si>
  <si>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</si>
  <si>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</si>
  <si>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</si>
  <si>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</si>
  <si>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</si>
  <si>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</si>
  <si>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</si>
  <si>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</si>
  <si>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</si>
  <si>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</si>
  <si>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</si>
  <si>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</si>
  <si>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</si>
  <si>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</si>
  <si>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</si>
  <si>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</si>
  <si>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</si>
  <si>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</si>
  <si>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</si>
  <si>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</si>
  <si>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</si>
  <si>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</si>
  <si>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</si>
  <si>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</si>
  <si>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</si>
  <si>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</si>
  <si>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</si>
  <si>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</si>
  <si>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</si>
  <si>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</si>
  <si>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</si>
  <si>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</si>
  <si>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</si>
  <si>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</si>
  <si>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</si>
  <si>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</si>
  <si>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</si>
  <si>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</si>
  <si>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</si>
  <si>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</si>
  <si>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</si>
  <si>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</si>
  <si>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</si>
  <si>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</si>
  <si>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</si>
  <si>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</si>
  <si>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</si>
  <si>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</si>
  <si>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</si>
  <si>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</si>
  <si>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</si>
  <si>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</si>
  <si>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</si>
  <si>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</si>
  <si>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</si>
  <si>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</si>
  <si>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</si>
  <si>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</si>
  <si>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</si>
  <si>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</si>
  <si>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</si>
  <si>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</si>
  <si>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</si>
  <si>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</si>
  <si>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</si>
  <si>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</si>
  <si>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</si>
  <si>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</si>
  <si>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</si>
  <si>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</si>
  <si>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</si>
  <si>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</si>
  <si>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</si>
  <si>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</si>
  <si>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</si>
  <si>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</si>
  <si>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</si>
  <si>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</si>
  <si>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</si>
  <si>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</si>
  <si>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</si>
  <si>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</si>
  <si>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</si>
  <si>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</si>
  <si>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</si>
  <si>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</si>
  <si>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</si>
  <si>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</si>
  <si>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</si>
  <si>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</si>
  <si>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</si>
  <si>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</si>
  <si>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</si>
  <si>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</si>
  <si>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</si>
  <si>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</si>
  <si>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</si>
  <si>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</si>
  <si>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</si>
  <si>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</si>
  <si>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</si>
  <si>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</si>
  <si>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</si>
  <si>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</si>
  <si>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</si>
  <si>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</si>
  <si>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</si>
  <si>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</si>
  <si>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</si>
  <si>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</si>
  <si>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</si>
  <si>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</si>
  <si>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</si>
  <si>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</si>
  <si>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</si>
  <si>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</si>
  <si>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</si>
  <si>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</si>
  <si>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</si>
  <si>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</si>
  <si>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</si>
  <si>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</si>
  <si>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</si>
  <si>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</si>
  <si>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</si>
  <si>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</si>
  <si>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</si>
  <si>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</si>
  <si>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</si>
  <si>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</si>
  <si>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</si>
  <si>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</si>
  <si>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</si>
  <si>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</si>
  <si>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</si>
  <si>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</si>
  <si>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</si>
  <si>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</si>
  <si>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</si>
  <si>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</si>
  <si>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</si>
  <si>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</si>
  <si>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</si>
  <si>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</si>
  <si>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</si>
  <si>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</si>
  <si>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</si>
  <si>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</si>
  <si>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</si>
  <si>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</si>
  <si>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</si>
  <si>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</si>
  <si>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</si>
  <si>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</si>
  <si>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</si>
  <si>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</si>
  <si>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</si>
  <si>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</si>
  <si>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</si>
  <si>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</si>
  <si>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</si>
  <si>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</si>
  <si>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</si>
  <si>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</si>
  <si>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</si>
  <si>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</si>
  <si>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</si>
  <si>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</si>
  <si>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</si>
  <si>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</si>
  <si>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</si>
  <si>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</si>
  <si>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</si>
  <si>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</si>
  <si>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</si>
  <si>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</si>
  <si>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</si>
  <si>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</si>
  <si>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</si>
  <si>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</si>
  <si>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</si>
  <si>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</si>
  <si>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</si>
  <si>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</si>
  <si>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</si>
  <si>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</si>
  <si>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</si>
  <si>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</si>
  <si>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</si>
  <si>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</si>
  <si>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</si>
  <si>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</si>
  <si>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</si>
  <si>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</si>
  <si>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</si>
  <si>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</si>
  <si>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</si>
  <si>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</si>
  <si>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</si>
  <si>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</si>
  <si>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</si>
  <si>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</si>
  <si>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</si>
  <si>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</si>
  <si>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</si>
  <si>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</si>
  <si>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</si>
  <si>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</si>
  <si>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</si>
  <si>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</si>
  <si>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</si>
  <si>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</si>
  <si>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</si>
  <si>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</si>
  <si>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</si>
  <si>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</si>
  <si>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</si>
  <si>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</si>
  <si>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</si>
  <si>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</si>
  <si>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</si>
  <si>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</si>
  <si>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</si>
  <si>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</si>
  <si>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</si>
  <si>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</si>
  <si>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</si>
  <si>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</si>
  <si>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</si>
  <si>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</si>
  <si>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</si>
  <si>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</si>
  <si>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</si>
  <si>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</si>
  <si>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</si>
  <si>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</si>
  <si>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</si>
  <si>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</si>
  <si>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</si>
  <si>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</si>
  <si>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</si>
  <si>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</si>
  <si>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</si>
  <si>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</si>
  <si>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</si>
  <si>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</si>
  <si>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</si>
  <si>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</si>
  <si>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</si>
  <si>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</si>
  <si>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</si>
  <si>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</si>
  <si>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</si>
  <si>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</si>
  <si>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</si>
  <si>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</si>
  <si>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</si>
  <si>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</si>
  <si>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</si>
  <si>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</si>
  <si>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</si>
  <si>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</si>
  <si>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</si>
  <si>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</si>
  <si>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</si>
  <si>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</si>
  <si>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</si>
  <si>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</si>
  <si>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</si>
  <si>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</si>
  <si>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</si>
  <si>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</si>
  <si>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</si>
  <si>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</si>
  <si>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</si>
  <si>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</si>
  <si>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</si>
  <si>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</si>
  <si>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</si>
  <si>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</si>
  <si>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</si>
  <si>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</si>
  <si>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</si>
  <si>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</si>
  <si>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</si>
  <si>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</si>
  <si>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</si>
  <si>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</si>
  <si>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</si>
  <si>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</si>
  <si>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</si>
  <si>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</si>
  <si>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</si>
  <si>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</si>
  <si>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</si>
  <si>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</si>
  <si>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</si>
  <si>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</si>
  <si>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</si>
  <si>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</si>
  <si>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</si>
  <si>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</si>
  <si>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</si>
  <si>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</si>
  <si>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</si>
  <si>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</si>
  <si>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</si>
  <si>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</si>
  <si>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</si>
  <si>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</si>
  <si>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</si>
  <si>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</si>
  <si>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</si>
  <si>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</si>
  <si>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</si>
  <si>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</si>
  <si>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</si>
  <si>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</si>
  <si>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</si>
  <si>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</si>
  <si>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</si>
  <si>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</si>
  <si>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</si>
  <si>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</si>
  <si>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</si>
  <si>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</si>
  <si>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</si>
  <si>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</si>
  <si>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</si>
  <si>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</si>
  <si>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</si>
  <si>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</si>
  <si>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</si>
  <si>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</si>
  <si>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</si>
  <si>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</si>
  <si>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</si>
  <si>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</si>
  <si>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</si>
  <si>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</si>
  <si>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</si>
  <si>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</si>
  <si>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</si>
  <si>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</si>
  <si>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</si>
  <si>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</si>
  <si>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</si>
  <si>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</si>
  <si>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</si>
  <si>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</si>
  <si>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</si>
  <si>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</si>
  <si>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</si>
  <si>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</si>
  <si>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</si>
  <si>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</si>
  <si>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</si>
  <si>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</si>
  <si>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</si>
  <si>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</si>
  <si>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</si>
  <si>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</si>
  <si>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</si>
  <si>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</si>
  <si>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</si>
  <si>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</si>
  <si>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</si>
  <si>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</si>
  <si>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</si>
  <si>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</si>
  <si>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</si>
  <si>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</si>
  <si>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</si>
  <si>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</si>
  <si>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</si>
  <si>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</si>
  <si>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</si>
  <si>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</si>
  <si>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</si>
  <si>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</si>
  <si>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</si>
  <si>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</si>
  <si>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</si>
  <si>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</si>
  <si>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</si>
  <si>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</si>
  <si>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</si>
  <si>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</si>
  <si>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</si>
  <si>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</si>
  <si>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</si>
  <si>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</si>
  <si>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</si>
  <si>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</si>
  <si>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</si>
  <si>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</si>
  <si>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</si>
  <si>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</si>
  <si>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</si>
  <si>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</si>
  <si>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</si>
  <si>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</si>
  <si>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</si>
  <si>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</si>
  <si>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</si>
  <si>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</si>
  <si>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</si>
  <si>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</si>
  <si>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</si>
  <si>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</si>
  <si>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</si>
  <si>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</si>
  <si>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</si>
  <si>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</si>
  <si>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</si>
  <si>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</si>
  <si>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</si>
  <si>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</si>
  <si>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</si>
  <si>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</si>
  <si>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</si>
  <si>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</si>
  <si>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</si>
  <si>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</si>
  <si>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</si>
  <si>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</si>
  <si>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</si>
  <si>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</si>
  <si>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</si>
  <si>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</si>
  <si>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</si>
  <si>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</si>
  <si>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</si>
  <si>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</si>
  <si>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</si>
  <si>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</si>
  <si>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</si>
  <si>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</si>
  <si>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</si>
  <si>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</si>
  <si>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</si>
  <si>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</si>
  <si>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</si>
  <si>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</si>
  <si>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</si>
  <si>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</si>
  <si>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</si>
  <si>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</si>
  <si>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</si>
  <si>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</si>
  <si>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</si>
  <si>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</si>
  <si>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</si>
  <si>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</si>
  <si>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</si>
  <si>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</si>
  <si>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</si>
  <si>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</si>
  <si>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</si>
  <si>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</si>
  <si>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</si>
  <si>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</si>
  <si>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</si>
  <si>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</si>
  <si>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</si>
  <si>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</si>
  <si>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</si>
  <si>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</si>
  <si>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</si>
  <si>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</si>
  <si>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</si>
  <si>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</si>
  <si>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</si>
  <si>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</si>
  <si>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</si>
  <si>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</si>
  <si>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</si>
  <si>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</si>
  <si>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</si>
  <si>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</si>
  <si>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</si>
  <si>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</si>
  <si>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</si>
  <si>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</si>
  <si>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</si>
  <si>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</si>
  <si>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</si>
  <si>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</si>
  <si>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</si>
  <si>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</si>
  <si>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</si>
  <si>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</si>
  <si>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</si>
  <si>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</si>
  <si>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</si>
  <si>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</si>
  <si>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</si>
  <si>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</si>
  <si>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</si>
  <si>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</si>
  <si>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</si>
  <si>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</si>
  <si>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</si>
  <si>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</si>
  <si>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</si>
  <si>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</si>
  <si>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</si>
  <si>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</si>
  <si>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</si>
  <si>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</si>
  <si>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</si>
  <si>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</si>
  <si>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</si>
  <si>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</si>
  <si>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</si>
  <si>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</si>
  <si>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</si>
  <si>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</si>
  <si>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</si>
  <si>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</si>
  <si>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</si>
  <si>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</si>
  <si>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</si>
  <si>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</si>
  <si>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</si>
  <si>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</si>
  <si>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</si>
  <si>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</si>
  <si>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</si>
  <si>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</si>
  <si>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</si>
  <si>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</si>
  <si>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</si>
  <si>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</si>
  <si>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</si>
  <si>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</si>
  <si>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</si>
  <si>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</si>
  <si>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</si>
  <si>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</si>
  <si>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</si>
  <si>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</si>
  <si>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</si>
  <si>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</si>
  <si>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</si>
  <si>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</si>
  <si>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</si>
  <si>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</si>
  <si>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</si>
  <si>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</si>
  <si>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</si>
  <si>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</si>
  <si>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</si>
  <si>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</si>
  <si>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</si>
  <si>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</si>
  <si>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</si>
  <si>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</si>
  <si>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</si>
  <si>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</si>
  <si>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</si>
  <si>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</si>
  <si>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</si>
  <si>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</si>
  <si>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</si>
  <si>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</si>
  <si>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</si>
  <si>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</si>
  <si>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</si>
  <si>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</si>
  <si>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</si>
  <si>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</si>
  <si>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</si>
  <si>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</si>
  <si>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</si>
  <si>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</si>
  <si>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</si>
  <si>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</si>
  <si>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</si>
  <si>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</si>
  <si>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</si>
  <si>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</si>
  <si>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</si>
  <si>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</si>
  <si>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</si>
  <si>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</si>
  <si>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</si>
  <si>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</si>
  <si>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</si>
  <si>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</si>
  <si>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</si>
  <si>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</si>
  <si>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</si>
  <si>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</si>
  <si>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</si>
  <si>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</si>
  <si>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</si>
  <si>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</si>
  <si>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</si>
  <si>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</si>
  <si>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</si>
  <si>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</si>
  <si>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</si>
  <si>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</si>
  <si>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</si>
  <si>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</si>
  <si>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</si>
  <si>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</si>
  <si>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</si>
  <si>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</si>
  <si>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</si>
  <si>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</si>
  <si>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</si>
  <si>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</si>
  <si>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</si>
  <si>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</si>
  <si>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</si>
  <si>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</si>
  <si>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</si>
  <si>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</si>
  <si>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</si>
  <si>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</si>
  <si>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</si>
  <si>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</si>
  <si>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</si>
  <si>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</si>
  <si>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</si>
  <si>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</si>
  <si>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</si>
  <si>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</si>
  <si>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</si>
  <si>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</si>
  <si>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</si>
  <si>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</si>
  <si>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</si>
  <si>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</si>
  <si>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</si>
  <si>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</si>
  <si>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</si>
  <si>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</si>
  <si>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</si>
  <si>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</si>
  <si>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</si>
  <si>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</si>
  <si>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</si>
  <si>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</si>
  <si>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</si>
  <si>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</si>
  <si>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</si>
  <si>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</si>
  <si>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</si>
  <si>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</si>
  <si>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</si>
  <si>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</si>
  <si>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</si>
  <si>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</si>
  <si>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</si>
  <si>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</si>
  <si>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</si>
  <si>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</si>
  <si>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</si>
  <si>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</si>
  <si>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</si>
  <si>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</si>
  <si>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</si>
  <si>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</si>
  <si>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</si>
  <si>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</si>
  <si>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</si>
  <si>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</si>
  <si>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</si>
  <si>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</si>
  <si>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</si>
  <si>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</si>
  <si>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</si>
  <si>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</si>
  <si>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</si>
  <si>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</si>
  <si>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</si>
  <si>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</si>
  <si>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</si>
  <si>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</si>
  <si>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</si>
  <si>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</si>
  <si>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</si>
  <si>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</si>
  <si>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</si>
  <si>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</si>
  <si>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</si>
  <si>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</si>
  <si>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</si>
  <si>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</si>
  <si>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</si>
  <si>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</si>
  <si>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</si>
  <si>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</si>
  <si>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</si>
  <si>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</si>
  <si>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</si>
  <si>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</si>
  <si>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</si>
  <si>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</si>
  <si>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</si>
  <si>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</si>
  <si>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</si>
  <si>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</si>
  <si>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</si>
  <si>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</si>
  <si>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</si>
  <si>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</si>
  <si>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</si>
  <si>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</si>
  <si>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</si>
  <si>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</si>
  <si>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</si>
  <si>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</si>
  <si>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</si>
  <si>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</si>
  <si>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</si>
  <si>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</si>
  <si>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</si>
  <si>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</si>
  <si>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</si>
  <si>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</si>
  <si>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</si>
  <si>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</si>
  <si>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</si>
  <si>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</si>
  <si>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</si>
  <si>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</si>
  <si>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</si>
  <si>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</si>
  <si>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</si>
  <si>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</si>
  <si>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</si>
  <si>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</si>
  <si>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</si>
  <si>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</si>
  <si>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</si>
  <si>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</si>
  <si>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</si>
  <si>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</si>
  <si>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</si>
  <si>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</si>
  <si>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</si>
  <si>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</si>
  <si>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</si>
  <si>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</si>
  <si>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</si>
  <si>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</si>
  <si>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</si>
  <si>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</si>
  <si>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</si>
  <si>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</si>
  <si>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</si>
  <si>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</si>
  <si>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</si>
  <si>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</si>
  <si>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</si>
  <si>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</si>
  <si>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</si>
  <si>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</si>
  <si>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</si>
  <si>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</si>
  <si>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</si>
  <si>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</si>
  <si>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</si>
  <si>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</si>
  <si>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</si>
  <si>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</si>
  <si>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</si>
  <si>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</si>
  <si>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</si>
  <si>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</si>
  <si>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</si>
  <si>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</si>
  <si>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</si>
  <si>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</si>
  <si>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</si>
  <si>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</si>
  <si>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</si>
  <si>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</si>
  <si>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</si>
  <si>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</si>
  <si>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</si>
  <si>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</si>
  <si>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</si>
  <si>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</si>
  <si>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</si>
  <si>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</si>
  <si>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</si>
  <si>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</si>
  <si>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</si>
  <si>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</si>
  <si>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</si>
  <si>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</si>
  <si>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</si>
  <si>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</si>
  <si>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</si>
  <si>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</si>
  <si>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</si>
  <si>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</si>
  <si>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</si>
  <si>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</si>
  <si>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</si>
  <si>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</si>
  <si>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</si>
  <si>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</si>
  <si>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</si>
  <si>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</si>
  <si>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</si>
  <si>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</si>
  <si>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</si>
  <si>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</si>
  <si>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</si>
  <si>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</si>
  <si>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</si>
  <si>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</si>
  <si>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</si>
  <si>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</si>
  <si>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</si>
  <si>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</si>
  <si>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</si>
  <si>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</si>
  <si>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</si>
  <si>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</si>
  <si>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</si>
  <si>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</si>
  <si>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</si>
  <si>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</si>
  <si>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</si>
  <si>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</si>
  <si>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</si>
  <si>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</si>
  <si>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</si>
  <si>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</si>
  <si>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</si>
  <si>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</si>
  <si>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</si>
  <si>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</si>
  <si>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</si>
  <si>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</si>
  <si>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</si>
  <si>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</si>
  <si>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</si>
  <si>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</si>
  <si>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</si>
  <si>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</si>
  <si>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</si>
  <si>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</si>
  <si>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</si>
  <si>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</si>
  <si>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</si>
  <si>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</si>
  <si>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</si>
  <si>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</si>
  <si>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</si>
  <si>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</si>
  <si>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</si>
  <si>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</si>
  <si>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</si>
  <si>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</si>
  <si>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</si>
  <si>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</si>
  <si>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</si>
  <si>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</si>
  <si>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</si>
  <si>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</si>
  <si>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</si>
  <si>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</si>
  <si>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</si>
  <si>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</si>
  <si>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</si>
  <si>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</si>
  <si>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</si>
  <si>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</si>
  <si>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</si>
  <si>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</si>
  <si>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</si>
  <si>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</si>
  <si>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</si>
  <si>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</si>
  <si>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</si>
  <si>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</si>
  <si>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</si>
  <si>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</si>
  <si>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</si>
  <si>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</si>
  <si>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</si>
  <si>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</si>
  <si>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</si>
  <si>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</si>
  <si>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</si>
  <si>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</si>
  <si>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</si>
  <si>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</si>
  <si>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</si>
  <si>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</si>
  <si>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</si>
  <si>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</si>
  <si>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</si>
  <si>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</si>
  <si>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</si>
  <si>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</si>
  <si>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</si>
  <si>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</si>
  <si>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</si>
  <si>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</si>
  <si>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</si>
  <si>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</si>
  <si>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</si>
  <si>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</si>
  <si>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</si>
  <si>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</si>
  <si>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</si>
  <si>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</si>
  <si>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</si>
  <si>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</si>
  <si>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</si>
  <si>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</si>
  <si>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</si>
  <si>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</si>
  <si>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</si>
  <si>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</si>
  <si>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</si>
  <si>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</si>
  <si>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</si>
  <si>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</si>
  <si>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</si>
  <si>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</si>
  <si>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</si>
  <si>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</si>
  <si>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</si>
  <si>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</si>
  <si>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</si>
  <si>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</si>
  <si>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</si>
  <si>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</si>
  <si>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</si>
  <si>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</si>
  <si>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</si>
  <si>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</si>
  <si>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</si>
  <si>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</si>
  <si>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</si>
  <si>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</si>
  <si>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</si>
  <si>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</si>
  <si>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</si>
  <si>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</si>
  <si>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</si>
  <si>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</si>
  <si>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</si>
  <si>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</si>
  <si>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</si>
  <si>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</si>
  <si>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</si>
  <si>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</si>
  <si>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</si>
  <si>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</si>
  <si>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</si>
  <si>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</si>
  <si>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</si>
  <si>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</si>
  <si>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</si>
  <si>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</si>
  <si>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</si>
  <si>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</si>
  <si>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</si>
  <si>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</si>
  <si>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</si>
  <si>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</si>
  <si>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</si>
  <si>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</si>
  <si>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</si>
  <si>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</si>
  <si>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</si>
  <si>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</si>
  <si>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</si>
  <si>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</si>
  <si>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</si>
  <si>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</si>
  <si>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</si>
  <si>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</si>
  <si>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</si>
  <si>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</si>
  <si>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</si>
  <si>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</si>
  <si>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</si>
  <si>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</si>
  <si>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</si>
  <si>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</si>
  <si>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</si>
  <si>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</si>
  <si>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</si>
  <si>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</si>
  <si>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</si>
  <si>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</si>
  <si>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</si>
  <si>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</si>
  <si>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</si>
  <si>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</si>
  <si>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</si>
  <si>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</si>
  <si>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</si>
  <si>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</si>
  <si>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</si>
  <si>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</si>
  <si>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</si>
  <si>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</si>
  <si>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</si>
  <si>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</si>
  <si>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</si>
  <si>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</si>
  <si>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</si>
  <si>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</si>
  <si>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</si>
  <si>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</si>
  <si>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</si>
  <si>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</si>
  <si>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</si>
  <si>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</si>
  <si>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</si>
  <si>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</si>
  <si>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</si>
  <si>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</si>
  <si>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</si>
  <si>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</si>
  <si>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</si>
  <si>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</si>
  <si>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</si>
  <si>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</si>
  <si>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</si>
  <si>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</si>
  <si>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</si>
  <si>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</si>
  <si>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</si>
  <si>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</si>
  <si>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</si>
  <si>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</si>
  <si>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</si>
  <si>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</si>
  <si>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</si>
  <si>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</si>
  <si>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</si>
  <si>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</si>
  <si>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</si>
  <si>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</si>
  <si>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</si>
  <si>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</si>
  <si>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</si>
  <si>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</si>
  <si>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</si>
  <si>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</si>
  <si>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</si>
  <si>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</si>
  <si>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</si>
  <si>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</si>
  <si>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</si>
  <si>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</si>
  <si>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</si>
  <si>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</si>
  <si>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</si>
  <si>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</si>
  <si>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</si>
  <si>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</si>
  <si>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</si>
  <si>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</si>
  <si>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</si>
  <si>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</si>
  <si>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</si>
  <si>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</si>
  <si>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</si>
  <si>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</si>
  <si>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</si>
  <si>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</si>
  <si>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</si>
  <si>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</si>
  <si>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</si>
  <si>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</si>
  <si>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</si>
  <si>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</si>
  <si>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</si>
  <si>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</si>
  <si>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</si>
  <si>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</si>
  <si>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</si>
  <si>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</si>
  <si>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</si>
  <si>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</si>
  <si>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</si>
  <si>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</si>
  <si>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</si>
  <si>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</si>
  <si>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</si>
  <si>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</si>
  <si>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</si>
  <si>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</si>
  <si>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</si>
  <si>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</si>
  <si>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</si>
  <si>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</si>
  <si>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</si>
  <si>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</si>
  <si>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</si>
  <si>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</si>
  <si>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</si>
  <si>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</si>
  <si>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</si>
  <si>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</si>
  <si>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</si>
  <si>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</si>
  <si>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</si>
  <si>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</si>
  <si>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</si>
  <si>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</si>
  <si>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</si>
  <si>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</si>
  <si>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</si>
  <si>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</si>
  <si>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</si>
  <si>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</si>
  <si>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</si>
  <si>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</si>
  <si>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</si>
  <si>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</si>
  <si>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</si>
  <si>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</si>
  <si>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</si>
  <si>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</si>
  <si>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</si>
  <si>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</si>
  <si>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</si>
  <si>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</si>
  <si>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</si>
  <si>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</si>
  <si>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</si>
  <si>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</si>
  <si>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</si>
  <si>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</si>
  <si>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</si>
  <si>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</si>
  <si>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</si>
  <si>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</si>
  <si>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</si>
  <si>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</si>
  <si>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</si>
  <si>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</si>
  <si>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</si>
  <si>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</si>
  <si>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</si>
  <si>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</si>
  <si>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</si>
  <si>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</si>
  <si>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</si>
  <si>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</si>
  <si>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</si>
  <si>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</si>
  <si>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</si>
  <si>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</si>
  <si>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</si>
  <si>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</si>
  <si>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</si>
  <si>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</si>
  <si>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</si>
  <si>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</si>
  <si>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</si>
  <si>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</si>
  <si>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</si>
  <si>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</si>
  <si>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</si>
  <si>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</si>
  <si>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</si>
  <si>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</si>
  <si>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</si>
  <si>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</si>
  <si>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</si>
  <si>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</si>
  <si>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</si>
  <si>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</si>
  <si>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</si>
  <si>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</si>
  <si>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</si>
  <si>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</si>
  <si>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</si>
  <si>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</si>
  <si>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</si>
  <si>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</si>
  <si>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</si>
  <si>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</si>
  <si>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</si>
  <si>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</si>
  <si>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</si>
  <si>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</si>
  <si>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</si>
  <si>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</si>
  <si>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</si>
  <si>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</si>
  <si>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</si>
  <si>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</si>
  <si>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</si>
  <si>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</si>
  <si>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</si>
  <si>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</si>
  <si>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</si>
  <si>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</si>
  <si>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</si>
  <si>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</si>
  <si>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</si>
  <si>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</si>
  <si>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</si>
  <si>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</si>
  <si>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</si>
  <si>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</si>
  <si>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</si>
  <si>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</si>
  <si>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</si>
  <si>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</si>
  <si>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</si>
  <si>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</si>
  <si>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</si>
  <si>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</si>
  <si>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</si>
  <si>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</si>
  <si>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</si>
  <si>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</si>
  <si>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</si>
  <si>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</si>
  <si>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</si>
  <si>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</si>
  <si>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</si>
  <si>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</si>
  <si>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</si>
  <si>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</si>
  <si>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</si>
  <si>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</si>
  <si>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</si>
  <si>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</si>
  <si>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</si>
  <si>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</si>
  <si>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</si>
  <si>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</si>
  <si>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</si>
  <si>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</si>
  <si>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</si>
  <si>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</si>
  <si>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</si>
  <si>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</si>
  <si>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</si>
  <si>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</si>
  <si>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</si>
  <si>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</si>
  <si>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</si>
  <si>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</si>
  <si>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</si>
  <si>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</si>
  <si>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</si>
  <si>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</si>
  <si>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</si>
  <si>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</si>
  <si>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</si>
  <si>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</si>
  <si>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</si>
  <si>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</si>
  <si>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</si>
  <si>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</si>
  <si>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</si>
  <si>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</si>
  <si>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</si>
  <si>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</si>
  <si>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</si>
  <si>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</si>
  <si>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</si>
  <si>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</si>
  <si>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</si>
  <si>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</si>
  <si>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</si>
  <si>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</si>
  <si>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</si>
  <si>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</si>
  <si>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</si>
  <si>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</si>
  <si>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</si>
  <si>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</si>
  <si>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</si>
  <si>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</si>
  <si>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</si>
  <si>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</si>
  <si>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</si>
  <si>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</si>
  <si>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</si>
  <si>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</si>
  <si>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</si>
  <si>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</si>
  <si>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</si>
  <si>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</si>
  <si>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</si>
  <si>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</si>
  <si>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</si>
  <si>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</si>
  <si>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</si>
  <si>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</si>
  <si>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</si>
  <si>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</si>
  <si>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</si>
  <si>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</si>
  <si>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</si>
  <si>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</si>
  <si>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</si>
  <si>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</si>
  <si>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</si>
  <si>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</si>
  <si>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</si>
  <si>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</si>
  <si>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</si>
  <si>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</si>
  <si>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</si>
  <si>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</si>
  <si>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</si>
  <si>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</si>
  <si>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</si>
  <si>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</si>
  <si>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</si>
  <si>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</si>
  <si>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</si>
  <si>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</si>
  <si>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</si>
  <si>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</si>
  <si>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</si>
  <si>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</si>
  <si>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</si>
  <si>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</si>
  <si>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</si>
  <si>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</si>
  <si>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</si>
  <si>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</si>
  <si>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</si>
  <si>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</si>
  <si>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</si>
  <si>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</si>
  <si>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</si>
  <si>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</si>
  <si>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</si>
  <si>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</si>
  <si>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</si>
  <si>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</si>
  <si>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</si>
  <si>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</si>
  <si>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</si>
  <si>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</si>
  <si>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</si>
  <si>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</si>
  <si>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</si>
  <si>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</si>
  <si>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</si>
  <si>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</si>
  <si>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</si>
  <si>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</si>
  <si>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</si>
  <si>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</si>
  <si>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</si>
  <si>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</si>
  <si>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</si>
  <si>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</si>
  <si>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</si>
  <si>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</si>
  <si>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</si>
  <si>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</si>
  <si>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</si>
  <si>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</si>
  <si>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</si>
  <si>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</si>
  <si>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</si>
  <si>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</si>
  <si>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</si>
  <si>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</si>
  <si>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</si>
  <si>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</si>
  <si>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</si>
  <si>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</si>
  <si>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</si>
  <si>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</si>
  <si>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</si>
  <si>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</si>
  <si>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</si>
  <si>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</si>
  <si>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</si>
  <si>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</si>
  <si>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</si>
  <si>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</si>
  <si>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</si>
  <si>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</si>
  <si>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</si>
  <si>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</si>
  <si>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</si>
  <si>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</si>
  <si>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</si>
  <si>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</si>
  <si>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</si>
  <si>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</si>
  <si>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</si>
  <si>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</si>
  <si>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</si>
  <si>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</si>
  <si>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</si>
  <si>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</si>
  <si>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</si>
  <si>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</si>
  <si>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</si>
  <si>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</si>
  <si>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</si>
  <si>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</si>
  <si>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</si>
  <si>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</si>
  <si>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</si>
  <si>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</si>
  <si>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</si>
  <si>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</si>
  <si>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</si>
  <si>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</si>
  <si>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</si>
  <si>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</si>
  <si>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</si>
  <si>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</si>
  <si>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</si>
  <si>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</si>
  <si>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</si>
  <si>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</si>
  <si>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</si>
  <si>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</si>
  <si>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</si>
  <si>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</si>
  <si>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</si>
  <si>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</si>
  <si>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</si>
  <si>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</si>
  <si>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</si>
  <si>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</si>
  <si>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</si>
  <si>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</si>
  <si>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</si>
  <si>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</si>
  <si>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</si>
  <si>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</si>
  <si>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</si>
  <si>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</si>
  <si>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</si>
  <si>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</si>
  <si>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</si>
  <si>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</si>
  <si>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</si>
  <si>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</si>
  <si>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</si>
  <si>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</si>
  <si>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</si>
  <si>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</si>
  <si>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</si>
  <si>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</si>
  <si>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</si>
  <si>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</si>
  <si>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</si>
  <si>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</si>
  <si>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</si>
  <si>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</si>
  <si>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</si>
  <si>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</si>
  <si>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</si>
  <si>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</si>
  <si>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</si>
  <si>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</si>
  <si>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</si>
  <si>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</si>
  <si>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</si>
  <si>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</si>
  <si>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</si>
  <si>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</si>
  <si>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</si>
  <si>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</si>
  <si>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</si>
  <si>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</si>
  <si>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</si>
  <si>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</si>
  <si>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</si>
  <si>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</si>
  <si>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</si>
  <si>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</si>
  <si>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</si>
  <si>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</si>
  <si>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</si>
  <si>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</si>
  <si>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</si>
  <si>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</si>
  <si>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</si>
  <si>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</si>
  <si>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</si>
  <si>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</si>
  <si>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</si>
  <si>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</si>
  <si>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</si>
  <si>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</si>
  <si>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</si>
  <si>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</si>
  <si>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</si>
  <si>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</si>
  <si>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</si>
  <si>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</si>
  <si>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</si>
  <si>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</si>
  <si>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</si>
  <si>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</si>
  <si>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</si>
  <si>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</si>
  <si>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</si>
  <si>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</si>
  <si>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</si>
  <si>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</si>
  <si>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</si>
  <si>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</si>
  <si>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</si>
  <si>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</si>
  <si>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</si>
  <si>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</si>
  <si>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</si>
  <si>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</si>
  <si>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</si>
  <si>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</si>
  <si>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</si>
  <si>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</si>
  <si>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</si>
  <si>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</si>
  <si>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</si>
  <si>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</si>
  <si>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</si>
  <si>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</si>
  <si>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</si>
  <si>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</si>
  <si>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</si>
  <si>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</si>
  <si>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</si>
  <si>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</si>
  <si>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</si>
  <si>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</si>
  <si>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</si>
  <si>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</si>
  <si>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</si>
  <si>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</si>
  <si>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</si>
  <si>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</si>
  <si>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</si>
  <si>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</si>
  <si>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</si>
  <si>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</si>
  <si>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</si>
  <si>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</si>
  <si>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</si>
  <si>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</si>
  <si>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</si>
  <si>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</si>
  <si>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</si>
  <si>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</si>
  <si>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</si>
  <si>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</si>
  <si>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</si>
  <si>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</si>
  <si>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</si>
  <si>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</si>
  <si>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</si>
  <si>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</si>
  <si>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</si>
  <si>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</si>
  <si>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</si>
  <si>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</si>
  <si>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</si>
  <si>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</si>
  <si>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</si>
  <si>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</si>
  <si>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</si>
  <si>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</si>
  <si>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</si>
  <si>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</si>
  <si>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</si>
  <si>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</si>
  <si>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</si>
  <si>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</si>
  <si>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</si>
  <si>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</si>
  <si>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</si>
  <si>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</si>
  <si>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</si>
  <si>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</si>
  <si>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</si>
  <si>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</si>
  <si>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</si>
  <si>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</si>
  <si>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</si>
  <si>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</si>
  <si>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</si>
  <si>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</si>
  <si>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</si>
  <si>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</si>
  <si>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</si>
  <si>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</si>
  <si>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</si>
  <si>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</si>
  <si>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</si>
  <si>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</si>
  <si>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</si>
  <si>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</si>
  <si>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</si>
  <si>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</si>
  <si>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</si>
  <si>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</si>
  <si>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</si>
  <si>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</si>
  <si>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</si>
  <si>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</si>
  <si>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</si>
  <si>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</si>
  <si>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</si>
  <si>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</si>
  <si>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</si>
  <si>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</si>
  <si>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</si>
  <si>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</si>
  <si>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</si>
  <si>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</si>
  <si>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</si>
  <si>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</si>
  <si>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</si>
  <si>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</si>
  <si>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</si>
  <si>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</si>
  <si>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</si>
  <si>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</si>
  <si>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</si>
  <si>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</si>
  <si>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</si>
  <si>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</si>
  <si>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</si>
  <si>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</si>
  <si>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</si>
  <si>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</si>
  <si>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</si>
  <si>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</si>
  <si>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</si>
  <si>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</si>
  <si>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</si>
  <si>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</si>
  <si>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</si>
  <si>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</si>
  <si>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</si>
  <si>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</si>
  <si>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</si>
  <si>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</si>
  <si>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</si>
  <si>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</si>
  <si>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</si>
  <si>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</si>
  <si>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</si>
  <si>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</si>
  <si>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</si>
  <si>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</si>
  <si>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</si>
  <si>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</si>
  <si>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</si>
  <si>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</si>
  <si>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</si>
  <si>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</si>
  <si>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</si>
  <si>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</si>
  <si>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</si>
  <si>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</si>
  <si>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</si>
  <si>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</si>
  <si>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</si>
  <si>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</si>
  <si>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</si>
  <si>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</si>
  <si>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</si>
  <si>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</si>
  <si>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</si>
  <si>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</si>
  <si>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</si>
  <si>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</si>
  <si>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</si>
  <si>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</si>
  <si>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</si>
  <si>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</si>
  <si>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</si>
  <si>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</si>
  <si>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</si>
  <si>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</si>
  <si>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</si>
  <si>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</si>
  <si>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</si>
  <si>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</si>
  <si>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</si>
  <si>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</si>
  <si>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</si>
  <si>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</si>
  <si>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</si>
  <si>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</si>
  <si>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</si>
  <si>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</si>
  <si>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</si>
  <si>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</si>
  <si>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</si>
  <si>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</si>
  <si>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</si>
  <si>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</si>
  <si>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</si>
  <si>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</si>
  <si>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</si>
  <si>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</si>
  <si>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</si>
  <si>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</si>
  <si>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</si>
  <si>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</si>
  <si>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</si>
  <si>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</si>
  <si>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</si>
  <si>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</si>
  <si>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</si>
  <si>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</si>
  <si>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</si>
  <si>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</si>
  <si>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</si>
  <si>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</si>
  <si>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</si>
  <si>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</si>
  <si>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</si>
  <si>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</si>
  <si>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</si>
  <si>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</si>
  <si>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</si>
  <si>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</si>
  <si>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</si>
  <si>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</si>
  <si>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</si>
  <si>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</si>
  <si>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</si>
  <si>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</si>
  <si>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</si>
  <si>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</si>
  <si>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</si>
  <si>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</si>
  <si>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</si>
  <si>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</si>
  <si>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</si>
  <si>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</si>
  <si>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</si>
  <si>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</si>
  <si>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</si>
  <si>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</si>
  <si>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</si>
  <si>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</si>
  <si>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</si>
  <si>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</si>
  <si>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</si>
  <si>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</si>
  <si>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</si>
  <si>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</si>
  <si>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</si>
  <si>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</si>
  <si>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</si>
  <si>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</si>
  <si>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</si>
  <si>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</si>
  <si>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</si>
  <si>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</si>
  <si>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</si>
  <si>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</si>
  <si>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</si>
  <si>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</si>
  <si>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</si>
  <si>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</si>
  <si>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</si>
  <si>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</si>
  <si>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</si>
  <si>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</si>
  <si>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</si>
  <si>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</si>
  <si>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</si>
  <si>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</si>
  <si>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</si>
  <si>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</si>
  <si>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</si>
  <si>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</si>
  <si>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</si>
  <si>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</si>
  <si>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</si>
  <si>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</si>
  <si>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</si>
  <si>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</si>
  <si>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</si>
  <si>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</si>
  <si>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</si>
  <si>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</si>
  <si>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</si>
  <si>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</si>
  <si>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</si>
  <si>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</si>
  <si>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</si>
  <si>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</si>
  <si>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</si>
  <si>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</si>
  <si>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</si>
  <si>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</si>
  <si>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</si>
  <si>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</si>
  <si>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</si>
  <si>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</si>
  <si>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</si>
  <si>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</si>
  <si>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</si>
  <si>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</si>
  <si>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</si>
  <si>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</si>
  <si>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</si>
  <si>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</si>
  <si>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</si>
  <si>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</si>
  <si>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</si>
  <si>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</si>
  <si>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</si>
  <si>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</si>
  <si>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</si>
  <si>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</si>
  <si>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</si>
  <si>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</si>
  <si>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</si>
  <si>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</si>
  <si>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</si>
  <si>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</si>
  <si>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</si>
  <si>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</si>
  <si>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</si>
  <si>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</si>
  <si>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</si>
  <si>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</si>
  <si>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</si>
  <si>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</si>
  <si>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</si>
  <si>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</si>
  <si>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</si>
  <si>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</si>
  <si>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</si>
  <si>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</si>
  <si>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</si>
  <si>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</si>
  <si>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</si>
  <si>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</si>
  <si>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</si>
  <si>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</si>
  <si>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</si>
  <si>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</si>
  <si>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</si>
  <si>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</si>
  <si>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</si>
  <si>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</si>
  <si>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</si>
  <si>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</si>
  <si>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</si>
  <si>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</si>
  <si>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</si>
  <si>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</si>
  <si>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</si>
  <si>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</si>
  <si>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</si>
  <si>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</si>
  <si>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</si>
  <si>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</si>
  <si>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</si>
  <si>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</si>
  <si>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</si>
  <si>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</si>
  <si>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</si>
  <si>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</si>
  <si>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</si>
  <si>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</si>
  <si>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</si>
  <si>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</si>
  <si>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</si>
  <si>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</si>
  <si>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</si>
  <si>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</si>
  <si>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</si>
  <si>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</si>
  <si>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</si>
  <si>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</si>
  <si>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</si>
  <si>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</si>
  <si>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</si>
  <si>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</si>
  <si>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</si>
  <si>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</si>
  <si>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</si>
  <si>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</si>
  <si>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</si>
  <si>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</si>
  <si>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</si>
  <si>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</si>
  <si>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</si>
  <si>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</si>
  <si>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</si>
  <si>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</si>
  <si>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</si>
  <si>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</si>
  <si>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</si>
  <si>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</si>
  <si>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</si>
  <si>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</si>
  <si>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</si>
  <si>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</si>
  <si>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</si>
  <si>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</si>
  <si>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</si>
  <si>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</si>
  <si>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</si>
  <si>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</si>
  <si>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</si>
  <si>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</si>
  <si>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</si>
  <si>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</si>
  <si>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</si>
  <si>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</si>
  <si>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</si>
  <si>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</si>
  <si>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</si>
  <si>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</si>
  <si>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</si>
  <si>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</si>
  <si>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</si>
  <si>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</si>
  <si>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</si>
  <si>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</si>
  <si>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</si>
  <si>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</si>
  <si>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</si>
  <si>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</si>
  <si>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</si>
  <si>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</si>
  <si>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</si>
  <si>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</si>
  <si>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</si>
  <si>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</si>
  <si>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</si>
  <si>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</si>
  <si>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</si>
  <si>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</si>
  <si>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</si>
  <si>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</si>
  <si>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</si>
  <si>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</si>
  <si>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</si>
  <si>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</si>
  <si>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</si>
  <si>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</si>
  <si>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</si>
  <si>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</si>
  <si>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</si>
  <si>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</si>
  <si>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</si>
  <si>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</si>
  <si>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</si>
  <si>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</si>
  <si>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</si>
  <si>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</si>
  <si>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</si>
  <si>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</si>
  <si>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</si>
  <si>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</si>
  <si>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</si>
  <si>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</si>
  <si>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</si>
  <si>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</si>
  <si>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</si>
  <si>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</si>
  <si>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</si>
  <si>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</si>
  <si>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</si>
  <si>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</si>
  <si>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</si>
  <si>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</si>
  <si>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</si>
  <si>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</si>
  <si>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</si>
  <si>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</si>
  <si>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</si>
  <si>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</si>
  <si>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</si>
  <si>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</si>
  <si>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</si>
  <si>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</si>
  <si>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</si>
  <si>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</si>
  <si>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</si>
  <si>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</si>
  <si>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</si>
  <si>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</si>
  <si>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</si>
  <si>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</si>
  <si>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</si>
  <si>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</si>
  <si>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</si>
  <si>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</si>
  <si>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</si>
  <si>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</si>
  <si>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</si>
  <si>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</si>
  <si>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</si>
  <si>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</si>
  <si>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</si>
  <si>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</si>
  <si>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</si>
  <si>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</si>
  <si>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</si>
  <si>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</si>
  <si>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</si>
  <si>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</si>
  <si>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</si>
  <si>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</si>
  <si>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</si>
  <si>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</si>
  <si>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</si>
  <si>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</si>
  <si>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</si>
  <si>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</si>
  <si>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</si>
  <si>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</si>
  <si>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</si>
  <si>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</si>
  <si>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</si>
  <si>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</si>
  <si>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</si>
  <si>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</si>
  <si>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</si>
  <si>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</si>
  <si>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</si>
  <si>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</si>
  <si>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</si>
  <si>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</si>
  <si>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</si>
  <si>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</si>
  <si>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</si>
  <si>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</si>
  <si>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</si>
  <si>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</si>
  <si>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</si>
  <si>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</si>
  <si>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</si>
  <si>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</si>
  <si>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</si>
  <si>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</si>
  <si>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</si>
  <si>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</si>
  <si>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</si>
  <si>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</si>
  <si>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</si>
  <si>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</si>
  <si>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</si>
  <si>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</si>
  <si>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</si>
  <si>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</si>
  <si>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</si>
  <si>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</si>
  <si>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</si>
  <si>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</si>
  <si>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</si>
  <si>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</si>
  <si>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</si>
  <si>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</si>
  <si>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</si>
  <si>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</si>
  <si>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</si>
  <si>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</si>
  <si>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</si>
  <si>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</si>
  <si>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</si>
  <si>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</si>
  <si>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</si>
  <si>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</si>
  <si>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</si>
  <si>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</si>
  <si>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</si>
  <si>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</si>
  <si>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</si>
  <si>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</si>
  <si>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</si>
  <si>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</si>
  <si>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</si>
  <si>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</si>
  <si>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</si>
  <si>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</si>
  <si>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</si>
  <si>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</si>
  <si>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</si>
  <si>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</si>
  <si>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</si>
  <si>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</si>
  <si>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</si>
  <si>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</si>
  <si>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</si>
  <si>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</si>
  <si>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</si>
  <si>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</si>
  <si>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</si>
  <si>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</si>
  <si>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</si>
  <si>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</si>
  <si>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</si>
  <si>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</si>
  <si>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</si>
  <si>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</si>
  <si>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</si>
  <si>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</si>
  <si>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</si>
  <si>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</si>
  <si>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</si>
  <si>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</si>
  <si>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</si>
  <si>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</si>
  <si>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</si>
  <si>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</si>
  <si>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</si>
  <si>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</si>
  <si>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</si>
  <si>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</si>
  <si>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</si>
  <si>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</si>
  <si>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</si>
  <si>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</si>
  <si>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</si>
  <si>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</si>
  <si>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</si>
  <si>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</si>
  <si>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</si>
  <si>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</si>
  <si>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</si>
  <si>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</si>
  <si>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</si>
  <si>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</si>
  <si>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</si>
  <si>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</si>
  <si>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</si>
  <si>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</si>
  <si>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</si>
  <si>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</si>
  <si>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</si>
  <si>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</si>
  <si>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</si>
  <si>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</si>
  <si>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</si>
  <si>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</si>
  <si>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</si>
  <si>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</si>
  <si>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</si>
  <si>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</si>
  <si>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</si>
  <si>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</si>
  <si>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</si>
  <si>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</si>
  <si>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</si>
  <si>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</si>
  <si>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</si>
  <si>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</si>
  <si>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</si>
  <si>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</si>
  <si>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</si>
  <si>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</si>
  <si>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</si>
  <si>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</si>
  <si>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</si>
  <si>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</si>
  <si>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</si>
  <si>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</si>
  <si>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</si>
  <si>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</si>
  <si>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</si>
  <si>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</si>
  <si>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</si>
  <si>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</si>
  <si>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</si>
  <si>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</si>
  <si>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</si>
  <si>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</si>
  <si>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</si>
  <si>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</si>
  <si>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</si>
  <si>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</si>
  <si>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</si>
  <si>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</si>
  <si>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</si>
  <si>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</si>
  <si>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</si>
  <si>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</si>
  <si>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</si>
  <si>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</si>
  <si>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</si>
  <si>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</si>
  <si>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</si>
  <si>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</si>
  <si>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</si>
  <si>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</si>
  <si>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</si>
  <si>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</si>
  <si>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</si>
  <si>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</si>
  <si>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</si>
  <si>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</si>
  <si>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</si>
  <si>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</si>
  <si>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</si>
  <si>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</si>
  <si>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</si>
  <si>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</si>
  <si>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</si>
  <si>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</si>
  <si>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</si>
  <si>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</si>
  <si>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</si>
  <si>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</si>
  <si>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</si>
  <si>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</si>
  <si>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</si>
  <si>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</si>
  <si>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</si>
  <si>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</si>
  <si>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</si>
  <si>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</si>
  <si>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</si>
  <si>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</si>
  <si>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</si>
  <si>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</si>
  <si>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</si>
  <si>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</si>
  <si>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</si>
  <si>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</si>
  <si>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</si>
  <si>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</si>
  <si>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</si>
  <si>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</si>
  <si>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</si>
  <si>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</si>
  <si>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</si>
  <si>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</si>
  <si>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</si>
  <si>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</si>
  <si>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</si>
  <si>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</si>
  <si>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</si>
  <si>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</si>
  <si>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</si>
  <si>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</si>
  <si>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</si>
  <si>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</si>
  <si>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</si>
  <si>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</si>
  <si>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</si>
  <si>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</si>
  <si>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</si>
  <si>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</si>
  <si>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</si>
  <si>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</si>
  <si>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</si>
  <si>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</si>
  <si>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</si>
  <si>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</si>
  <si>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</si>
  <si>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</si>
  <si>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</si>
  <si>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</si>
  <si>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</si>
  <si>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</si>
  <si>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</si>
  <si>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</si>
  <si>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</si>
  <si>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</si>
  <si>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</si>
  <si>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</si>
  <si>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</si>
  <si>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</si>
  <si>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</si>
  <si>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</si>
  <si>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</si>
  <si>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</si>
  <si>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</si>
  <si>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</si>
  <si>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</si>
  <si>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</si>
  <si>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</si>
  <si>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</si>
  <si>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</si>
  <si>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</si>
  <si>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</si>
  <si>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</si>
  <si>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</si>
  <si>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</si>
  <si>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</si>
  <si>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</si>
  <si>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</si>
  <si>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</si>
  <si>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</si>
  <si>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</si>
  <si>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</si>
  <si>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</si>
  <si>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</si>
  <si>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</si>
  <si>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</si>
  <si>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</si>
  <si>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</si>
  <si>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</si>
  <si>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</si>
  <si>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</si>
  <si>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</si>
  <si>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</si>
  <si>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</si>
  <si>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</si>
  <si>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</si>
  <si>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</si>
  <si>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</si>
  <si>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</si>
  <si>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</si>
  <si>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</si>
  <si>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</si>
  <si>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</si>
  <si>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</si>
  <si>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</si>
  <si>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</si>
  <si>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</si>
  <si>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</si>
  <si>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</si>
  <si>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</si>
  <si>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</si>
  <si>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</si>
  <si>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</si>
  <si>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</si>
  <si>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</si>
  <si>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</si>
  <si>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</si>
  <si>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</si>
  <si>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</si>
  <si>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</si>
  <si>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</si>
  <si>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</si>
  <si>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</si>
  <si>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</si>
  <si>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</si>
  <si>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</si>
  <si>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</si>
  <si>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</si>
  <si>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</si>
  <si>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</si>
  <si>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</si>
  <si>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</si>
  <si>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</si>
  <si>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</si>
  <si>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</si>
  <si>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</si>
  <si>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</si>
  <si>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</si>
  <si>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</si>
  <si>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</si>
  <si>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</si>
  <si>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</si>
  <si>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</si>
  <si>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</si>
  <si>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</si>
  <si>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</si>
  <si>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</si>
  <si>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</si>
  <si>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</si>
  <si>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</si>
  <si>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</si>
  <si>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</si>
  <si>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</si>
  <si>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</si>
  <si>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</si>
  <si>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</si>
  <si>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</si>
  <si>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</si>
  <si>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</si>
  <si>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</si>
  <si>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</si>
  <si>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</si>
  <si>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</si>
  <si>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</si>
  <si>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</si>
  <si>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</si>
  <si>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</si>
  <si>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</si>
  <si>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</si>
  <si>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</si>
  <si>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</si>
  <si>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</si>
  <si>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</si>
  <si>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</si>
  <si>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</si>
  <si>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</si>
  <si>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</si>
  <si>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</si>
  <si>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</si>
  <si>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</si>
  <si>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</si>
  <si>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</si>
  <si>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</si>
  <si>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</si>
  <si>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</si>
  <si>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</si>
  <si>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</si>
  <si>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</si>
  <si>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</si>
  <si>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</si>
  <si>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</si>
  <si>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</si>
  <si>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</si>
  <si>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</si>
  <si>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</si>
  <si>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</si>
  <si>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</si>
  <si>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</si>
  <si>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</si>
  <si>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</si>
  <si>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</si>
  <si>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</si>
  <si>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</si>
  <si>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</si>
  <si>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</si>
  <si>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</si>
  <si>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</si>
  <si>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</si>
  <si>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</si>
  <si>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</si>
  <si>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</si>
  <si>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</si>
  <si>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</si>
  <si>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</si>
  <si>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</si>
  <si>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</si>
  <si>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</si>
  <si>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</si>
  <si>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</si>
  <si>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</si>
  <si>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</si>
  <si>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</si>
  <si>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</si>
  <si>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</si>
  <si>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</si>
  <si>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</si>
  <si>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</si>
  <si>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</si>
  <si>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</si>
  <si>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</si>
  <si>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</si>
  <si>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</si>
  <si>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</si>
  <si>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</si>
  <si>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</si>
  <si>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</si>
  <si>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</si>
  <si>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</si>
  <si>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</si>
  <si>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</si>
  <si>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</si>
  <si>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</si>
  <si>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</si>
  <si>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</si>
  <si>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</si>
  <si>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</si>
  <si>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</si>
  <si>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</si>
  <si>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</si>
  <si>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</si>
  <si>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</si>
  <si>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</si>
  <si>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</si>
  <si>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</si>
  <si>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</si>
  <si>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</si>
  <si>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</si>
  <si>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</si>
  <si>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</si>
  <si>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</si>
  <si>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</si>
  <si>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</si>
  <si>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</si>
  <si>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</si>
  <si>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</si>
  <si>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</si>
  <si>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</si>
  <si>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</si>
  <si>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</si>
  <si>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</si>
  <si>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</si>
  <si>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</si>
  <si>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</si>
  <si>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</si>
  <si>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</si>
  <si>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</si>
  <si>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</si>
  <si>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</si>
  <si>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</si>
  <si>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</si>
  <si>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</si>
  <si>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</si>
  <si>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</si>
  <si>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</si>
  <si>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</si>
  <si>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</si>
  <si>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</si>
  <si>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</si>
  <si>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</si>
  <si>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</si>
  <si>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</si>
  <si>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</si>
  <si>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</si>
  <si>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</si>
  <si>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</si>
  <si>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</si>
  <si>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</si>
  <si>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</si>
  <si>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</si>
  <si>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</si>
  <si>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</si>
  <si>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</si>
  <si>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</si>
  <si>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</si>
  <si>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</si>
  <si>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</si>
  <si>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</si>
  <si>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</si>
  <si>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</si>
  <si>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</si>
  <si>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</si>
  <si>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</si>
  <si>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</si>
  <si>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</si>
  <si>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</si>
  <si>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</si>
  <si>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</si>
  <si>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</si>
  <si>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</si>
  <si>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</si>
  <si>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</si>
  <si>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</si>
  <si>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</si>
  <si>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</si>
  <si>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</si>
  <si>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</si>
  <si>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</si>
  <si>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</si>
  <si>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</si>
  <si>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</si>
  <si>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</si>
  <si>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</si>
  <si>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</si>
  <si>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</si>
  <si>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</si>
  <si>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</si>
  <si>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</si>
  <si>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</si>
  <si>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</si>
  <si>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</si>
  <si>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</si>
  <si>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</si>
  <si>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</si>
  <si>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</si>
  <si>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</si>
  <si>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</si>
  <si>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</si>
  <si>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</si>
  <si>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</si>
  <si>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</si>
  <si>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</si>
  <si>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</si>
  <si>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</si>
  <si>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</si>
  <si>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</si>
  <si>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</si>
  <si>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</si>
  <si>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</si>
  <si>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</si>
  <si>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</si>
  <si>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</si>
  <si>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</si>
  <si>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</si>
  <si>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</si>
  <si>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</si>
  <si>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</si>
  <si>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</si>
  <si>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</si>
  <si>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</si>
  <si>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</si>
  <si>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</si>
  <si>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</si>
  <si>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</si>
  <si>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</si>
  <si>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</si>
  <si>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</si>
  <si>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</si>
  <si>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</si>
  <si>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</si>
  <si>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</si>
  <si>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</si>
  <si>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</si>
  <si>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</si>
  <si>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</si>
  <si>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</si>
  <si>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</si>
  <si>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</si>
  <si>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</si>
  <si>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</si>
  <si>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</si>
  <si>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</si>
  <si>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</si>
  <si>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</si>
  <si>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</si>
  <si>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</si>
  <si>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</si>
  <si>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</si>
  <si>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</si>
  <si>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</si>
  <si>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</si>
  <si>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</si>
  <si>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</si>
  <si>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</si>
  <si>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</si>
  <si>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</si>
  <si>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</si>
  <si>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</si>
  <si>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</si>
  <si>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</si>
  <si>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</si>
  <si>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</si>
  <si>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</si>
  <si>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</si>
  <si>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</si>
  <si>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</si>
  <si>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</si>
  <si>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</si>
  <si>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</si>
  <si>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</si>
  <si>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</si>
  <si>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</si>
  <si>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</si>
  <si>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</si>
  <si>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</si>
  <si>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</si>
  <si>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</si>
  <si>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</si>
  <si>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</si>
  <si>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</si>
  <si>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</si>
  <si>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</si>
  <si>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</si>
  <si>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</si>
  <si>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</si>
  <si>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</si>
  <si>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</si>
  <si>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</si>
  <si>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</si>
  <si>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</si>
  <si>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</si>
  <si>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</si>
  <si>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</si>
  <si>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</si>
  <si>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</si>
  <si>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</si>
  <si>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</si>
  <si>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</si>
  <si>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</si>
  <si>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</si>
  <si>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</si>
  <si>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</si>
  <si>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</si>
  <si>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</si>
  <si>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</si>
  <si>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</si>
  <si>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</si>
  <si>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</si>
  <si>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</si>
  <si>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</si>
  <si>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</si>
  <si>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</si>
  <si>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</si>
  <si>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</si>
  <si>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</si>
  <si>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</si>
  <si>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</si>
  <si>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</si>
  <si>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</si>
  <si>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</si>
  <si>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</si>
  <si>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</si>
  <si>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</si>
  <si>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</si>
  <si>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</si>
  <si>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</si>
  <si>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</si>
  <si>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</si>
  <si>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</si>
  <si>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</si>
  <si>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</si>
  <si>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</si>
  <si>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</si>
  <si>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</si>
  <si>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</si>
  <si>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</si>
  <si>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</si>
  <si>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</si>
  <si>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</si>
  <si>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</si>
  <si>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</si>
  <si>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</si>
  <si>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</si>
  <si>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</si>
  <si>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</si>
  <si>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</si>
  <si>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</si>
  <si>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</si>
  <si>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</si>
  <si>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</si>
  <si>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</si>
  <si>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</si>
  <si>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</si>
  <si>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</si>
  <si>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</si>
  <si>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</si>
  <si>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</si>
  <si>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</si>
  <si>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</si>
  <si>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</si>
  <si>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</si>
  <si>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</si>
  <si>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</si>
  <si>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</si>
  <si>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</si>
  <si>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</si>
  <si>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</si>
  <si>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</si>
  <si>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</si>
  <si>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</si>
  <si>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</si>
  <si>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</si>
  <si>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</si>
  <si>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</si>
  <si>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</si>
  <si>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</si>
  <si>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</si>
  <si>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</si>
  <si>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</si>
  <si>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</si>
  <si>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</si>
  <si>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</si>
  <si>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</si>
  <si>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</si>
  <si>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</si>
  <si>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</si>
  <si>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</si>
  <si>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</si>
  <si>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</si>
  <si>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</si>
  <si>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</si>
  <si>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</si>
  <si>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</si>
  <si>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</si>
  <si>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</si>
  <si>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</si>
  <si>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</si>
  <si>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</si>
  <si>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</si>
  <si>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</si>
  <si>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</si>
  <si>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</si>
  <si>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</si>
  <si>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</si>
  <si>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</si>
  <si>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</si>
  <si>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</si>
  <si>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</si>
  <si>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</si>
  <si>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</si>
  <si>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</si>
  <si>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</si>
  <si>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</si>
  <si>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</si>
  <si>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</si>
  <si>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</si>
  <si>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</si>
  <si>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</si>
  <si>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</si>
  <si>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</si>
  <si>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</si>
  <si>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</si>
  <si>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</si>
  <si>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</si>
  <si>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</si>
  <si>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</si>
  <si>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</si>
  <si>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</si>
  <si>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</si>
  <si>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</si>
  <si>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</si>
  <si>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</si>
  <si>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</si>
  <si>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</si>
  <si>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</si>
  <si>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</si>
  <si>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</si>
  <si>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</si>
  <si>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</si>
  <si>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</si>
  <si>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</si>
  <si>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</si>
  <si>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</si>
  <si>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</si>
  <si>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</si>
  <si>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</si>
  <si>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</si>
  <si>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</si>
  <si>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</si>
  <si>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</si>
  <si>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</si>
  <si>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</si>
  <si>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</si>
  <si>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</si>
  <si>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</si>
  <si>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</si>
  <si>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</si>
  <si>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</si>
  <si>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</si>
  <si>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</si>
  <si>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</si>
  <si>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</si>
  <si>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</si>
  <si>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</si>
  <si>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</si>
  <si>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</si>
  <si>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</si>
  <si>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</si>
  <si>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</si>
  <si>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</si>
  <si>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</si>
  <si>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</si>
  <si>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</si>
  <si>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</si>
  <si>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</si>
  <si>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</si>
  <si>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</si>
  <si>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</si>
  <si>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</si>
  <si>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</si>
  <si>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</si>
  <si>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</si>
  <si>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</si>
  <si>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</si>
  <si>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</si>
  <si>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</si>
  <si>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</si>
  <si>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</si>
  <si>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</si>
  <si>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</si>
  <si>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</si>
  <si>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</si>
  <si>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</si>
  <si>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</si>
  <si>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</si>
  <si>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</si>
  <si>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</si>
  <si>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</si>
  <si>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</si>
  <si>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</si>
  <si>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</si>
  <si>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</si>
  <si>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</si>
  <si>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</si>
  <si>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</si>
  <si>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</si>
  <si>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</si>
  <si>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</si>
  <si>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</si>
  <si>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</si>
  <si>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</si>
  <si>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</si>
  <si>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</si>
  <si>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</si>
  <si>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</si>
  <si>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</si>
  <si>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</si>
  <si>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</si>
  <si>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</si>
  <si>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</si>
  <si>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</si>
  <si>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</si>
  <si>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</si>
  <si>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</si>
  <si>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</si>
  <si>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</si>
  <si>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</si>
  <si>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</si>
  <si>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</si>
  <si>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</si>
  <si>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</si>
  <si>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</si>
  <si>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</si>
  <si>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</si>
  <si>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</si>
  <si>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</si>
  <si>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</si>
  <si>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</si>
  <si>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</si>
  <si>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</si>
  <si>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</si>
  <si>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</si>
  <si>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</si>
  <si>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</si>
  <si>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</si>
  <si>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</si>
  <si>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</si>
  <si>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</si>
  <si>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</si>
  <si>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</si>
  <si>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</si>
  <si>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</si>
  <si>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</si>
  <si>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</si>
  <si>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</si>
  <si>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</si>
  <si>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</si>
  <si>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</si>
  <si>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</si>
  <si>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</si>
  <si>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</si>
  <si>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</si>
  <si>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</si>
  <si>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</si>
  <si>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</si>
  <si>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</si>
  <si>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</si>
  <si>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</si>
  <si>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</si>
  <si>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</si>
  <si>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</si>
  <si>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</si>
  <si>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</si>
  <si>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</si>
  <si>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</si>
  <si>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</si>
  <si>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</si>
  <si>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</si>
  <si>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</si>
  <si>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</si>
  <si>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</si>
  <si>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</si>
  <si>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</si>
  <si>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</si>
  <si>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</si>
  <si>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</si>
  <si>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</si>
  <si>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</si>
  <si>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</si>
  <si>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</si>
  <si>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</si>
  <si>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</si>
  <si>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</si>
  <si>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</si>
  <si>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</si>
  <si>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</si>
  <si>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</si>
  <si>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</si>
  <si>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</si>
  <si>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</si>
  <si>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</si>
  <si>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</si>
  <si>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</si>
  <si>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</si>
  <si>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</si>
  <si>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</si>
  <si>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</si>
  <si>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</si>
  <si>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</si>
  <si>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</si>
  <si>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</si>
  <si>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</si>
  <si>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</si>
  <si>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</si>
  <si>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</si>
  <si>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</si>
  <si>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</si>
  <si>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</si>
  <si>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</si>
  <si>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</si>
  <si>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</si>
  <si>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</si>
  <si>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</si>
  <si>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</si>
  <si>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</si>
  <si>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</si>
  <si>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</si>
  <si>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</si>
  <si>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</si>
  <si>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</si>
  <si>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</si>
  <si>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</si>
  <si>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</si>
  <si>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</si>
  <si>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</si>
  <si>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</si>
  <si>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</si>
  <si>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</si>
  <si>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</si>
  <si>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</si>
  <si>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</si>
  <si>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</si>
  <si>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</si>
  <si>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</si>
  <si>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</si>
  <si>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</si>
  <si>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</si>
  <si>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</si>
  <si>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</si>
  <si>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</si>
  <si>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</si>
  <si>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</si>
  <si>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</si>
  <si>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</si>
  <si>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</si>
  <si>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</si>
  <si>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</si>
  <si>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</si>
  <si>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</si>
  <si>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</si>
  <si>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</si>
  <si>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</si>
  <si>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</si>
  <si>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</si>
  <si>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</si>
  <si>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</si>
  <si>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</si>
  <si>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</si>
  <si>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</si>
  <si>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</si>
  <si>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</si>
  <si>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</si>
  <si>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</si>
  <si>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</si>
  <si>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</si>
  <si>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</si>
  <si>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</si>
  <si>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</si>
  <si>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</si>
  <si>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</si>
  <si>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</si>
  <si>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</si>
  <si>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</si>
  <si>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</si>
  <si>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</si>
  <si>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</si>
  <si>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</si>
  <si>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</si>
  <si>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</si>
  <si>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</si>
  <si>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</si>
  <si>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</si>
  <si>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</si>
  <si>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</si>
  <si>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</si>
  <si>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</si>
  <si>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</si>
  <si>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</si>
  <si>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</si>
  <si>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</si>
  <si>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</si>
  <si>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</si>
  <si>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</si>
  <si>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</si>
  <si>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</si>
  <si>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</si>
  <si>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</si>
  <si>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</si>
  <si>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</si>
  <si>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</si>
  <si>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</si>
  <si>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</si>
  <si>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</si>
  <si>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</si>
  <si>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</si>
  <si>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</si>
  <si>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</si>
  <si>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</si>
  <si>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</si>
  <si>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</si>
  <si>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</si>
  <si>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</si>
  <si>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</si>
  <si>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</si>
  <si>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</si>
  <si>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</si>
  <si>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</si>
  <si>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</si>
  <si>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</si>
  <si>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</si>
  <si>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</si>
  <si>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</si>
  <si>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</si>
  <si>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</si>
  <si>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</si>
  <si>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</si>
  <si>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</si>
  <si>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</si>
  <si>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</si>
  <si>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</si>
  <si>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</si>
  <si>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</si>
  <si>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</si>
  <si>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</si>
  <si>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</si>
  <si>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</si>
  <si>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</si>
  <si>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</si>
  <si>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</si>
  <si>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</si>
  <si>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</si>
  <si>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</si>
  <si>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</si>
  <si>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</si>
  <si>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</si>
  <si>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</si>
  <si>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</si>
  <si>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</si>
  <si>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</si>
  <si>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</si>
  <si>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</si>
  <si>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</si>
  <si>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</si>
  <si>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</si>
  <si>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</si>
  <si>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</si>
  <si>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</si>
  <si>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</si>
  <si>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</si>
  <si>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</si>
  <si>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</si>
  <si>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</si>
  <si>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</si>
  <si>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</si>
  <si>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</si>
  <si>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</si>
  <si>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</si>
  <si>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</si>
  <si>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</si>
  <si>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</si>
  <si>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</si>
  <si>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</si>
  <si>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</si>
  <si>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</si>
  <si>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</si>
  <si>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</si>
  <si>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</si>
  <si>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</si>
  <si>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</si>
  <si>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</si>
  <si>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</si>
  <si>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</si>
  <si>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</si>
  <si>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</si>
  <si>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</si>
  <si>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</si>
  <si>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</si>
  <si>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</si>
  <si>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</si>
  <si>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</si>
  <si>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</si>
  <si>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</si>
  <si>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</si>
  <si>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</si>
  <si>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</si>
  <si>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</si>
  <si>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</si>
  <si>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</si>
  <si>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</si>
  <si>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</si>
  <si>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</si>
  <si>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</si>
  <si>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</si>
  <si>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</si>
  <si>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</si>
  <si>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</si>
  <si>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</si>
  <si>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</si>
  <si>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</si>
  <si>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</si>
  <si>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</si>
  <si>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</si>
  <si>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</si>
  <si>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</si>
  <si>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</si>
  <si>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</si>
  <si>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</si>
  <si>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</si>
  <si>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</si>
  <si>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</si>
  <si>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</si>
  <si>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</si>
  <si>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</si>
  <si>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</si>
  <si>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</si>
  <si>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</si>
  <si>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</si>
  <si>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</si>
  <si>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</si>
  <si>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</si>
  <si>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</si>
  <si>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</si>
  <si>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</si>
  <si>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</si>
  <si>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</si>
  <si>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</si>
  <si>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</si>
  <si>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</si>
  <si>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</si>
  <si>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</si>
  <si>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</si>
  <si>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</si>
  <si>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</si>
  <si>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</si>
  <si>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</si>
  <si>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</si>
  <si>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</si>
  <si>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</si>
  <si>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</si>
  <si>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</si>
  <si>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</si>
  <si>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</si>
  <si>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</si>
  <si>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</si>
  <si>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</si>
  <si>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</si>
  <si>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</si>
  <si>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</si>
  <si>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</si>
  <si>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</si>
  <si>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</si>
  <si>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</si>
  <si>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</si>
  <si>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</si>
  <si>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</si>
  <si>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</si>
  <si>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</si>
  <si>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</si>
  <si>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</si>
  <si>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</si>
  <si>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</si>
  <si>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</si>
  <si>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</si>
  <si>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</si>
  <si>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</si>
  <si>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</si>
  <si>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</si>
  <si>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</si>
  <si>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</si>
  <si>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</si>
  <si>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</si>
  <si>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</si>
  <si>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</si>
  <si>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</si>
  <si>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</si>
  <si>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</si>
  <si>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</si>
  <si>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</si>
  <si>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</si>
  <si>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</si>
  <si>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</si>
  <si>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</si>
  <si>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</si>
  <si>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</si>
  <si>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</si>
  <si>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</si>
  <si>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</si>
  <si>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</si>
  <si>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</si>
  <si>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</si>
  <si>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</si>
  <si>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</si>
  <si>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</si>
  <si>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</si>
  <si>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</si>
  <si>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</si>
  <si>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</si>
  <si>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</si>
  <si>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</si>
  <si>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</si>
  <si>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</si>
  <si>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</si>
  <si>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</si>
  <si>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</si>
  <si>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</si>
  <si>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</si>
  <si>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</si>
  <si>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</si>
  <si>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</si>
  <si>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</si>
  <si>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</si>
  <si>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</si>
  <si>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</si>
  <si>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</si>
  <si>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</si>
  <si>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</si>
  <si>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</si>
  <si>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</si>
  <si>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</si>
  <si>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</si>
  <si>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</si>
  <si>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</si>
  <si>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</si>
  <si>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</si>
  <si>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</si>
  <si>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</si>
  <si>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</si>
  <si>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</si>
  <si>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</si>
  <si>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</si>
  <si>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</si>
  <si>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</si>
  <si>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</si>
  <si>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</si>
  <si>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</si>
  <si>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</si>
  <si>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</si>
  <si>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</si>
  <si>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</si>
  <si>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</si>
  <si>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</si>
  <si>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</si>
  <si>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</si>
  <si>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</si>
  <si>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</si>
  <si>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</si>
  <si>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</si>
  <si>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</si>
  <si>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</si>
  <si>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</si>
  <si>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</si>
  <si>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</si>
  <si>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</si>
  <si>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</si>
  <si>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</si>
  <si>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</si>
  <si>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</si>
  <si>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</si>
  <si>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</si>
  <si>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</si>
  <si>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</si>
  <si>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</si>
  <si>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</si>
  <si>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</si>
  <si>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</si>
  <si>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</si>
  <si>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</si>
  <si>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</si>
  <si>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</si>
  <si>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</si>
  <si>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</si>
  <si>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</si>
  <si>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</si>
  <si>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</si>
  <si>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</si>
  <si>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</si>
  <si>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</si>
  <si>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</si>
  <si>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</si>
  <si>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</si>
  <si>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</si>
  <si>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</si>
  <si>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</si>
  <si>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</si>
  <si>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</si>
  <si>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</si>
  <si>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</si>
  <si>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</si>
  <si>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</si>
  <si>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</si>
  <si>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</si>
  <si>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</si>
  <si>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</si>
  <si>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</si>
  <si>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</si>
  <si>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</si>
  <si>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</si>
  <si>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</si>
  <si>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</si>
  <si>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</si>
  <si>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</si>
  <si>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</si>
  <si>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</si>
  <si>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</si>
  <si>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</si>
  <si>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</si>
  <si>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</si>
  <si>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</si>
  <si>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</si>
  <si>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</si>
  <si>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</si>
  <si>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</si>
  <si>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</si>
  <si>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</si>
  <si>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</si>
  <si>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</si>
  <si>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</si>
  <si>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</si>
  <si>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</si>
  <si>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</si>
  <si>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</si>
  <si>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</si>
  <si>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</si>
  <si>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</si>
  <si>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</si>
  <si>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</si>
  <si>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</si>
  <si>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</si>
  <si>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</si>
  <si>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</si>
  <si>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</si>
  <si>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</si>
  <si>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</si>
  <si>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</si>
  <si>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</si>
  <si>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</si>
  <si>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</si>
  <si>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</si>
  <si>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</si>
  <si>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</si>
  <si>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</si>
  <si>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</si>
  <si>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</si>
  <si>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</si>
  <si>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</si>
  <si>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</si>
  <si>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</si>
  <si>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</si>
  <si>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</si>
  <si>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</si>
  <si>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</si>
  <si>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</si>
  <si>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</si>
  <si>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</si>
  <si>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</si>
  <si>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</si>
  <si>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</si>
  <si>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</si>
  <si>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</si>
  <si>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</si>
  <si>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</si>
  <si>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</si>
  <si>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</si>
  <si>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</si>
  <si>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</si>
  <si>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</si>
  <si>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</si>
  <si>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</si>
  <si>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</si>
  <si>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</si>
  <si>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</si>
  <si>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</si>
  <si>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</si>
  <si>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</si>
  <si>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</si>
  <si>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</si>
  <si>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</si>
  <si>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</si>
  <si>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</si>
  <si>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</si>
  <si>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</si>
  <si>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</si>
  <si>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</si>
  <si>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</si>
  <si>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</si>
  <si>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</si>
  <si>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</si>
  <si>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</si>
  <si>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</si>
  <si>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</si>
  <si>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</si>
  <si>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</si>
  <si>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</si>
  <si>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</si>
  <si>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</si>
  <si>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</si>
  <si>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</si>
  <si>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</si>
  <si>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</si>
  <si>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</si>
  <si>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</si>
  <si>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</si>
  <si>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</si>
  <si>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</si>
  <si>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</si>
  <si>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</si>
  <si>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</si>
  <si>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</si>
  <si>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</si>
  <si>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</si>
  <si>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</si>
  <si>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</si>
  <si>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</si>
  <si>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</si>
  <si>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</si>
  <si>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</si>
  <si>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</si>
  <si>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</si>
  <si>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</si>
  <si>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</si>
  <si>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</si>
  <si>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</si>
  <si>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</si>
  <si>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</si>
  <si>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</si>
  <si>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</si>
  <si>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</si>
  <si>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</si>
  <si>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</si>
  <si>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</si>
  <si>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</si>
  <si>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</si>
  <si>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</si>
  <si>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</si>
  <si>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</si>
  <si>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</si>
  <si>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</si>
  <si>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</si>
  <si>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</si>
  <si>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</si>
  <si>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</si>
  <si>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</si>
  <si>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</si>
  <si>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</si>
  <si>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</si>
  <si>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</si>
  <si>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</si>
  <si>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</si>
  <si>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</si>
  <si>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</si>
  <si>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</si>
  <si>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</si>
  <si>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</si>
  <si>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</si>
  <si>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</si>
  <si>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</si>
  <si>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</si>
  <si>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</si>
  <si>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</si>
  <si>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</si>
  <si>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</si>
  <si>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</si>
  <si>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</si>
  <si>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</si>
  <si>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</si>
  <si>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</si>
  <si>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</si>
  <si>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</si>
  <si>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</si>
  <si>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</si>
  <si>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</si>
  <si>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</si>
  <si>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</si>
  <si>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</si>
  <si>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</si>
  <si>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</si>
  <si>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</si>
  <si>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</si>
  <si>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</si>
  <si>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</si>
  <si>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</si>
  <si>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</si>
  <si>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</si>
  <si>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</si>
  <si>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</si>
  <si>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</si>
  <si>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</si>
  <si>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</si>
  <si>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</si>
  <si>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</si>
  <si>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</si>
  <si>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</si>
  <si>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</si>
  <si>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</si>
  <si>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</si>
  <si>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</si>
  <si>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</si>
  <si>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</si>
  <si>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</si>
  <si>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</si>
  <si>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</si>
  <si>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</si>
  <si>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</si>
  <si>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</si>
  <si>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</si>
  <si>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</si>
  <si>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</si>
  <si>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</si>
  <si>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</si>
  <si>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</si>
  <si>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</si>
  <si>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</si>
  <si>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</si>
  <si>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</si>
  <si>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</si>
  <si>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</si>
  <si>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</si>
  <si>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</si>
  <si>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</si>
  <si>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</si>
  <si>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</si>
  <si>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</si>
  <si>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</si>
  <si>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</si>
  <si>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</si>
  <si>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</si>
  <si>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</si>
  <si>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</si>
  <si>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</si>
  <si>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</si>
  <si>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</si>
  <si>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</si>
  <si>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</si>
  <si>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</si>
  <si>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</si>
  <si>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</si>
  <si>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</si>
  <si>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</si>
  <si>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</si>
  <si>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</si>
  <si>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</si>
  <si>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</si>
  <si>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</si>
  <si>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</si>
  <si>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</si>
  <si>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</si>
  <si>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</si>
  <si>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</si>
  <si>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</si>
  <si>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</si>
  <si>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</si>
  <si>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</si>
  <si>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</si>
  <si>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</si>
  <si>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</si>
  <si>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</si>
  <si>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</si>
  <si>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</si>
  <si>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</si>
  <si>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</si>
  <si>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</si>
  <si>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</si>
  <si>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</si>
  <si>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</si>
  <si>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</si>
  <si>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</si>
  <si>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</si>
  <si>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</si>
  <si>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</si>
  <si>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</si>
  <si>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</si>
  <si>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</si>
  <si>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</si>
  <si>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</si>
  <si>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</si>
  <si>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</si>
  <si>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</si>
  <si>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</si>
  <si>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</si>
  <si>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</si>
  <si>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</si>
  <si>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</si>
  <si>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</si>
  <si>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</si>
  <si>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</si>
  <si>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</si>
  <si>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</si>
  <si>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</si>
  <si>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</si>
  <si>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</si>
  <si>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</si>
  <si>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</si>
  <si>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</si>
  <si>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</si>
  <si>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</si>
  <si>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</si>
  <si>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</si>
  <si>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</si>
  <si>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</si>
  <si>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</si>
  <si>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</si>
  <si>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</si>
  <si>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</si>
  <si>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</si>
  <si>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</si>
  <si>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</si>
  <si>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</si>
  <si>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</si>
  <si>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</si>
  <si>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</si>
  <si>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</si>
  <si>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</si>
  <si>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</si>
  <si>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</si>
  <si>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</si>
  <si>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</si>
  <si>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</si>
  <si>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</si>
  <si>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</si>
  <si>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</si>
  <si>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</si>
  <si>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</si>
  <si>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</si>
  <si>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</si>
  <si>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</si>
  <si>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</si>
  <si>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</si>
  <si>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</si>
  <si>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</si>
  <si>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</si>
  <si>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</si>
  <si>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</si>
  <si>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</si>
  <si>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</si>
  <si>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</si>
  <si>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</si>
  <si>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</si>
  <si>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</si>
  <si>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</si>
  <si>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</si>
  <si>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</si>
  <si>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</si>
  <si>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</si>
  <si>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</si>
  <si>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</si>
  <si>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</si>
  <si>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</si>
  <si>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</si>
  <si>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</si>
  <si>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</si>
  <si>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</si>
  <si>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</si>
  <si>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</si>
  <si>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</si>
  <si>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</si>
  <si>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</si>
  <si>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</si>
  <si>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</si>
  <si>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</si>
  <si>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</si>
  <si>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</si>
  <si>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</si>
  <si>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</si>
  <si>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</si>
  <si>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</si>
  <si>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</si>
  <si>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</si>
  <si>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</si>
  <si>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</si>
  <si>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</si>
  <si>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</si>
  <si>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</si>
  <si>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</si>
  <si>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</si>
  <si>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</si>
  <si>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</si>
  <si>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</si>
  <si>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</si>
  <si>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</si>
  <si>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</si>
  <si>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</si>
  <si>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</si>
  <si>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</si>
  <si>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</si>
  <si>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</si>
  <si>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</si>
  <si>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</si>
  <si>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</si>
  <si>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</si>
  <si>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</si>
  <si>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</si>
  <si>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</si>
  <si>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</si>
  <si>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</si>
  <si>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</si>
  <si>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</si>
  <si>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</si>
  <si>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</si>
  <si>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</si>
  <si>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</si>
  <si>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</si>
  <si>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</si>
  <si>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</si>
  <si>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</si>
  <si>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</si>
  <si>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</si>
  <si>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</si>
  <si>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</si>
  <si>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</si>
  <si>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</si>
  <si>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</si>
  <si>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</si>
  <si>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</si>
  <si>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</si>
  <si>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</si>
  <si>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</si>
  <si>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</si>
  <si>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</si>
  <si>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</si>
  <si>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</si>
  <si>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</si>
  <si>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</si>
  <si>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</si>
  <si>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</si>
  <si>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</si>
  <si>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</si>
  <si>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</si>
  <si>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</si>
  <si>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</si>
  <si>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</si>
  <si>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</si>
  <si>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</si>
  <si>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</si>
  <si>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</si>
  <si>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</si>
  <si>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</si>
  <si>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</si>
  <si>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</si>
  <si>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</si>
  <si>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</si>
  <si>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</si>
  <si>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</si>
  <si>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</si>
  <si>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</si>
  <si>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</si>
  <si>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</si>
  <si>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</si>
  <si>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</si>
  <si>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</si>
  <si>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</si>
  <si>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</si>
  <si>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</si>
  <si>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</si>
  <si>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</si>
  <si>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</si>
  <si>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</si>
  <si>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</si>
  <si>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</si>
  <si>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</si>
  <si>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</si>
  <si>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</si>
  <si>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</si>
  <si>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</si>
  <si>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</si>
  <si>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</si>
  <si>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</si>
  <si>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</si>
  <si>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</si>
  <si>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</si>
  <si>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</si>
  <si>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</si>
  <si>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</si>
  <si>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</si>
  <si>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</si>
  <si>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</si>
  <si>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</si>
  <si>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</si>
  <si>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</si>
  <si>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</si>
  <si>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</si>
  <si>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</si>
  <si>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</si>
  <si>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</si>
  <si>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</si>
  <si>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</si>
  <si>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</si>
  <si>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</si>
  <si>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</si>
  <si>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</si>
  <si>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</si>
  <si>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</si>
  <si>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</si>
  <si>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</si>
  <si>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</si>
  <si>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</si>
  <si>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</si>
  <si>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</si>
  <si>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</si>
  <si>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</si>
  <si>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</si>
  <si>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</si>
  <si>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</si>
  <si>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</si>
  <si>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</si>
  <si>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</si>
  <si>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</si>
  <si>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</si>
  <si>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</si>
  <si>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</si>
  <si>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</si>
  <si>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</si>
  <si>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</si>
  <si>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</si>
  <si>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</si>
  <si>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</si>
  <si>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</si>
  <si>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</si>
  <si>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</si>
  <si>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</si>
  <si>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</si>
  <si>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</si>
  <si>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</si>
  <si>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</si>
  <si>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</si>
  <si>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</si>
  <si>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</si>
  <si>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</si>
  <si>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</si>
  <si>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</si>
  <si>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</si>
  <si>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</si>
  <si>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</si>
  <si>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</si>
  <si>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</si>
  <si>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</si>
  <si>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</si>
  <si>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</si>
  <si>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</si>
  <si>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</si>
  <si>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</si>
  <si>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</si>
  <si>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</si>
  <si>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</si>
  <si>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</si>
  <si>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</si>
  <si>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</si>
  <si>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</si>
  <si>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</si>
  <si>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</si>
  <si>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</si>
  <si>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</si>
  <si>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</si>
  <si>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</si>
  <si>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</si>
  <si>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</si>
  <si>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</si>
  <si>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</si>
  <si>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</si>
  <si>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</si>
  <si>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</si>
  <si>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</si>
  <si>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</si>
  <si>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</si>
  <si>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</si>
  <si>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</si>
  <si>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</si>
  <si>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</si>
  <si>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</si>
  <si>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</si>
  <si>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</si>
  <si>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</si>
  <si>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</si>
  <si>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</si>
  <si>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</si>
  <si>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</si>
  <si>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</si>
  <si>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</si>
  <si>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</si>
  <si>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</si>
  <si>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</si>
  <si>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</si>
  <si>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</si>
  <si>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</si>
  <si>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</si>
  <si>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</si>
  <si>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</si>
  <si>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</si>
  <si>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</si>
  <si>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</si>
  <si>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</si>
  <si>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</si>
  <si>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</si>
  <si>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</si>
  <si>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</si>
  <si>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</si>
  <si>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</si>
  <si>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</si>
  <si>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</si>
  <si>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</si>
  <si>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</si>
  <si>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</si>
  <si>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</si>
  <si>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</si>
  <si>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</si>
  <si>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</si>
  <si>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</si>
  <si>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</si>
  <si>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</si>
  <si>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</si>
  <si>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</si>
  <si>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</si>
  <si>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</si>
  <si>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</si>
  <si>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</si>
  <si>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</si>
  <si>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</si>
  <si>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</si>
  <si>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</si>
  <si>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</si>
  <si>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</si>
  <si>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</si>
  <si>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</si>
  <si>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</si>
  <si>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</si>
  <si>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</si>
  <si>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</si>
  <si>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</si>
  <si>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</si>
  <si>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</si>
  <si>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</si>
  <si>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</si>
  <si>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</si>
  <si>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</si>
  <si>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</si>
  <si>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</si>
  <si>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</si>
  <si>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</si>
  <si>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</si>
  <si>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</si>
  <si>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</si>
  <si>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</si>
  <si>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</si>
  <si>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</si>
  <si>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</si>
  <si>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</si>
  <si>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</si>
  <si>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</si>
  <si>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</si>
  <si>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</si>
  <si>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</si>
  <si>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</si>
  <si>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</si>
  <si>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</si>
  <si>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</si>
  <si>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</si>
  <si>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</si>
  <si>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</si>
  <si>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</si>
  <si>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</si>
  <si>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</si>
  <si>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</si>
  <si>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</si>
  <si>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</si>
  <si>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</si>
  <si>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</si>
  <si>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</si>
  <si>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</si>
  <si>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</si>
  <si>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</si>
  <si>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</si>
  <si>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</si>
  <si>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</si>
  <si>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</si>
  <si>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</si>
  <si>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</si>
  <si>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</si>
  <si>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</si>
  <si>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</si>
  <si>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</si>
  <si>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</si>
  <si>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</si>
  <si>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</si>
  <si>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</si>
  <si>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</si>
  <si>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</si>
  <si>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</si>
  <si>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</si>
  <si>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</si>
  <si>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</si>
  <si>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</si>
  <si>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</si>
  <si>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</si>
  <si>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</si>
  <si>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</si>
  <si>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</si>
  <si>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</si>
  <si>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</si>
  <si>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</si>
  <si>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</si>
  <si>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</si>
  <si>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</si>
  <si>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</si>
  <si>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</si>
  <si>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</si>
  <si>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</si>
  <si>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</si>
  <si>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</si>
  <si>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</si>
  <si>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</si>
  <si>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</si>
  <si>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</si>
  <si>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</si>
  <si>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</si>
  <si>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</si>
  <si>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</si>
  <si>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</si>
  <si>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</si>
  <si>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</si>
  <si>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</si>
  <si>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</si>
  <si>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</si>
  <si>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</si>
  <si>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</si>
  <si>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</si>
  <si>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</si>
  <si>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</si>
  <si>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</si>
  <si>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</si>
  <si>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</si>
  <si>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</si>
  <si>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</si>
  <si>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</si>
  <si>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</si>
  <si>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</si>
  <si>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</si>
  <si>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</si>
  <si>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</si>
  <si>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</si>
  <si>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</si>
  <si>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</si>
  <si>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</si>
  <si>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</si>
  <si>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</si>
  <si>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</si>
  <si>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</si>
  <si>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</si>
  <si>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</si>
  <si>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</si>
  <si>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</si>
  <si>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</si>
  <si>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</si>
  <si>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</si>
  <si>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</si>
  <si>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</si>
  <si>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</si>
  <si>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</si>
  <si>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</si>
  <si>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</si>
  <si>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</si>
  <si>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</si>
  <si>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</si>
  <si>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</si>
  <si>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</si>
  <si>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</si>
  <si>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</si>
  <si>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</si>
  <si>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</si>
  <si>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</si>
  <si>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</si>
  <si>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</si>
  <si>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</si>
  <si>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</si>
  <si>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</si>
  <si>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</si>
  <si>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</si>
  <si>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</si>
  <si>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</si>
  <si>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</si>
  <si>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</si>
  <si>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</si>
  <si>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</si>
  <si>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</si>
  <si>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</si>
  <si>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</si>
  <si>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</si>
  <si>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</si>
  <si>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</si>
  <si>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</si>
  <si>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</si>
  <si>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</si>
  <si>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</si>
  <si>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</si>
  <si>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</si>
  <si>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</si>
  <si>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</si>
  <si>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</si>
  <si>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</si>
  <si>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</si>
  <si>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</si>
  <si>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</si>
  <si>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</si>
  <si>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</si>
  <si>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</si>
  <si>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</si>
  <si>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</si>
  <si>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</si>
  <si>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</si>
  <si>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</si>
  <si>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</si>
  <si>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</si>
  <si>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</si>
  <si>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</si>
  <si>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</si>
  <si>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</si>
  <si>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</si>
  <si>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</si>
  <si>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</si>
  <si>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</si>
  <si>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</si>
  <si>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</si>
  <si>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</si>
  <si>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</si>
  <si>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</si>
  <si>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</si>
  <si>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</si>
  <si>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</si>
  <si>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</si>
  <si>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</si>
  <si>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</si>
  <si>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</si>
  <si>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</si>
  <si>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</si>
  <si>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</si>
  <si>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</si>
  <si>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</si>
  <si>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</si>
  <si>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</si>
  <si>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</si>
  <si>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</si>
  <si>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</si>
  <si>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</si>
  <si>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</si>
  <si>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</si>
  <si>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</si>
  <si>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</si>
  <si>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</si>
  <si>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</si>
  <si>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</si>
  <si>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</si>
  <si>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</si>
  <si>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</si>
  <si>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</si>
  <si>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</si>
  <si>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</si>
  <si>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</si>
  <si>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</si>
  <si>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</si>
  <si>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</si>
  <si>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</si>
  <si>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</si>
  <si>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</si>
  <si>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</si>
  <si>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</si>
  <si>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</si>
  <si>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</si>
  <si>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</si>
  <si>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</si>
  <si>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</si>
  <si>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</si>
  <si>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</si>
  <si>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</si>
  <si>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</si>
  <si>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</si>
  <si>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</si>
  <si>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</si>
  <si>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</si>
  <si>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</si>
  <si>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</si>
  <si>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</si>
  <si>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</si>
  <si>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</si>
  <si>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</si>
  <si>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</si>
  <si>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</si>
  <si>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</si>
  <si>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</si>
  <si>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</si>
  <si>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</si>
  <si>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</si>
  <si>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</si>
  <si>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</si>
  <si>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</si>
  <si>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</si>
  <si>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</si>
  <si>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</si>
  <si>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</si>
  <si>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</si>
  <si>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</si>
  <si>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</si>
  <si>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</si>
  <si>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</si>
  <si>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</si>
  <si>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</si>
  <si>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</si>
  <si>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</si>
  <si>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</si>
  <si>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</si>
  <si>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</si>
  <si>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</si>
  <si>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</si>
  <si>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</si>
  <si>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</si>
  <si>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</si>
  <si>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</si>
  <si>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</si>
  <si>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</si>
  <si>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</si>
  <si>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</si>
  <si>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</si>
  <si>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</si>
  <si>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</si>
  <si>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</si>
  <si>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</si>
  <si>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</si>
  <si>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</si>
  <si>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</si>
  <si>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</si>
  <si>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</si>
  <si>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</si>
  <si>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</si>
  <si>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</si>
  <si>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</si>
  <si>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</si>
  <si>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</si>
  <si>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</si>
  <si>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</si>
  <si>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</si>
  <si>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</si>
  <si>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</si>
  <si>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</si>
  <si>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</si>
  <si>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</si>
  <si>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</si>
  <si>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</si>
  <si>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</si>
  <si>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</si>
  <si>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</si>
  <si>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</si>
  <si>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</si>
  <si>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</si>
  <si>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</si>
  <si>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</si>
  <si>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</si>
  <si>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</si>
  <si>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</si>
  <si>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</si>
  <si>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</si>
  <si>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</si>
  <si>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</si>
  <si>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</si>
  <si>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</si>
  <si>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</si>
  <si>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</si>
  <si>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</si>
  <si>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</si>
  <si>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</si>
  <si>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</si>
  <si>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</si>
  <si>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</si>
  <si>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</si>
  <si>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</si>
  <si>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</si>
  <si>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</si>
  <si>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</si>
  <si>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</si>
  <si>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</si>
  <si>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</si>
  <si>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</si>
  <si>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</si>
  <si>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</si>
  <si>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</si>
  <si>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</si>
  <si>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</si>
  <si>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</si>
  <si>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</si>
  <si>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</si>
  <si>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</si>
  <si>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</si>
  <si>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</si>
  <si>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</si>
  <si>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</si>
  <si>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</si>
  <si>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</si>
  <si>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</si>
  <si>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</si>
  <si>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</si>
  <si>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</si>
  <si>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</si>
  <si>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</si>
  <si>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</si>
  <si>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</si>
  <si>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</si>
  <si>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</si>
  <si>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</si>
  <si>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</si>
  <si>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</si>
  <si>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</si>
  <si>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</si>
  <si>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</si>
  <si>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</si>
  <si>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</si>
  <si>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</si>
  <si>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</si>
  <si>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</si>
  <si>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</si>
  <si>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</si>
  <si>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</si>
  <si>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</si>
  <si>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</si>
  <si>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</si>
  <si>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</si>
  <si>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</si>
  <si>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</si>
  <si>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</si>
  <si>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</si>
  <si>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</si>
  <si>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</si>
  <si>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</si>
  <si>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</si>
  <si>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</si>
  <si>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</si>
  <si>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</si>
  <si>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</si>
  <si>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</si>
  <si>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</si>
  <si>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</si>
  <si>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</si>
  <si>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</si>
  <si>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</si>
  <si>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</si>
  <si>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</si>
  <si>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</si>
  <si>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</si>
  <si>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</si>
  <si>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</si>
  <si>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</si>
  <si>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</si>
  <si>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</si>
  <si>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</si>
  <si>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</si>
  <si>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</si>
  <si>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</si>
  <si>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</si>
  <si>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</si>
  <si>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</si>
  <si>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</si>
  <si>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</si>
  <si>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</si>
  <si>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</si>
  <si>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</si>
  <si>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</si>
  <si>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</si>
  <si>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</si>
  <si>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</si>
  <si>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</si>
  <si>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</si>
  <si>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</si>
  <si>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</si>
  <si>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</si>
  <si>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</si>
  <si>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</si>
  <si>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</si>
  <si>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</si>
  <si>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</si>
  <si>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</si>
  <si>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</si>
  <si>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</si>
  <si>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</si>
  <si>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</si>
  <si>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</si>
  <si>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</si>
  <si>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</si>
  <si>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</si>
  <si>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</si>
  <si>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</si>
  <si>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</si>
  <si>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</si>
  <si>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</si>
  <si>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</si>
  <si>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</si>
  <si>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</si>
  <si>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</si>
  <si>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</si>
  <si>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</si>
  <si>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</si>
  <si>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</si>
  <si>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</si>
  <si>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</si>
  <si>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</si>
  <si>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</si>
  <si>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</si>
  <si>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</si>
  <si>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</si>
  <si>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</si>
  <si>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</si>
  <si>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</si>
  <si>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</si>
  <si>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</si>
  <si>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</si>
  <si>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</si>
  <si>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</si>
  <si>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</si>
  <si>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</si>
  <si>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</si>
  <si>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</si>
  <si>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</si>
  <si>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</si>
  <si>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</si>
  <si>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</si>
  <si>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</si>
  <si>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</si>
  <si>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</si>
  <si>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</si>
  <si>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</si>
  <si>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</si>
  <si>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</si>
  <si>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</si>
  <si>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</si>
  <si>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</si>
  <si>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</si>
  <si>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</si>
  <si>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</si>
  <si>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</si>
  <si>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</si>
  <si>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</si>
  <si>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</si>
  <si>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</si>
  <si>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</si>
  <si>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</si>
  <si>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</si>
  <si>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</si>
  <si>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</si>
  <si>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</si>
  <si>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</si>
  <si>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</si>
  <si>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</si>
  <si>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</si>
  <si>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</si>
  <si>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</si>
  <si>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</si>
  <si>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</si>
  <si>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</si>
  <si>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</si>
  <si>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</si>
  <si>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</si>
  <si>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</si>
  <si>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</si>
  <si>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</si>
  <si>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</si>
  <si>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</si>
  <si>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</si>
  <si>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</si>
  <si>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</si>
  <si>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</si>
  <si>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</si>
  <si>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</si>
  <si>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</si>
  <si>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</si>
  <si>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</si>
  <si>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</si>
  <si>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</si>
  <si>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</si>
  <si>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</si>
  <si>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</si>
  <si>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</si>
  <si>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</si>
  <si>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</si>
  <si>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</si>
  <si>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</si>
  <si>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</si>
  <si>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</si>
  <si>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</si>
  <si>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</si>
  <si>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</si>
  <si>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</si>
  <si>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</si>
  <si>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</si>
  <si>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</si>
  <si>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</si>
  <si>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</si>
  <si>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</si>
  <si>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</si>
  <si>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</si>
  <si>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</si>
  <si>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</si>
  <si>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</si>
  <si>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</si>
  <si>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</si>
  <si>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</si>
  <si>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</si>
  <si>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</si>
  <si>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</si>
  <si>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</si>
  <si>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</si>
  <si>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</si>
  <si>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</si>
  <si>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</si>
  <si>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</si>
  <si>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</si>
  <si>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</si>
  <si>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</si>
  <si>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</si>
  <si>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</si>
  <si>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</si>
  <si>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</si>
  <si>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</si>
  <si>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</si>
  <si>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</si>
  <si>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</si>
  <si>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</si>
  <si>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</si>
  <si>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</si>
  <si>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</si>
  <si>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</si>
  <si>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</si>
  <si>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</si>
  <si>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</si>
  <si>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</si>
  <si>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</si>
  <si>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</si>
  <si>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</si>
  <si>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</si>
  <si>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</si>
  <si>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</si>
  <si>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</si>
  <si>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</si>
  <si>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</si>
  <si>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</si>
  <si>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</si>
  <si>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</si>
  <si>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</si>
  <si>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</si>
  <si>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</si>
  <si>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</si>
  <si>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</si>
  <si>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</si>
  <si>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</si>
  <si>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</si>
  <si>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</si>
  <si>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</si>
  <si>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</si>
  <si>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</si>
  <si>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</si>
  <si>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</si>
  <si>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</si>
  <si>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</si>
  <si>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</si>
  <si>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</si>
  <si>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</si>
  <si>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</si>
  <si>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</si>
  <si>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</si>
  <si>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</si>
  <si>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</si>
  <si>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</si>
  <si>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</si>
  <si>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</si>
  <si>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</si>
  <si>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</si>
  <si>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</si>
  <si>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</si>
  <si>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</si>
  <si>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</si>
  <si>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</si>
  <si>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</si>
  <si>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</si>
  <si>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</si>
  <si>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</si>
  <si>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</si>
  <si>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</si>
  <si>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</si>
  <si>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</si>
  <si>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</si>
  <si>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</si>
  <si>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</si>
  <si>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</si>
  <si>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</si>
  <si>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</si>
  <si>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</si>
  <si>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</si>
  <si>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</si>
  <si>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</si>
  <si>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</si>
  <si>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</si>
  <si>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</si>
  <si>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</si>
  <si>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</si>
  <si>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</si>
  <si>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</si>
  <si>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</si>
  <si>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</si>
  <si>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</si>
  <si>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</si>
  <si>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</si>
  <si>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</si>
  <si>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</si>
  <si>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</si>
  <si>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</si>
  <si>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</si>
  <si>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</si>
  <si>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</si>
  <si>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</si>
  <si>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</si>
  <si>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</si>
  <si>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</si>
  <si>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</si>
  <si>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</si>
  <si>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</si>
  <si>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</si>
  <si>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</si>
  <si>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</si>
  <si>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</si>
  <si>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</si>
  <si>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</si>
  <si>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</si>
  <si>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</si>
  <si>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</si>
  <si>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</si>
  <si>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</si>
  <si>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</si>
  <si>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</si>
  <si>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</si>
  <si>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</si>
  <si>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</si>
  <si>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</si>
  <si>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</si>
  <si>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</si>
  <si>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</si>
  <si>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</si>
  <si>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</si>
  <si>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</si>
  <si>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</si>
  <si>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</si>
  <si>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</si>
  <si>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</si>
  <si>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</si>
  <si>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</si>
  <si>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</si>
  <si>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</si>
  <si>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</si>
  <si>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</si>
  <si>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</si>
  <si>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</si>
  <si>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</si>
  <si>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</si>
  <si>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</si>
  <si>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</si>
  <si>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</si>
  <si>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</si>
  <si>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</si>
  <si>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</si>
  <si>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</si>
  <si>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</si>
  <si>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</si>
  <si>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</si>
  <si>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</si>
  <si>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</si>
  <si>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</si>
  <si>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</si>
  <si>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</si>
  <si>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</si>
  <si>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</si>
  <si>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</si>
  <si>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</si>
  <si>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</si>
  <si>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</si>
  <si>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</si>
  <si>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</si>
  <si>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</si>
  <si>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</si>
  <si>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</si>
  <si>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</si>
  <si>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</si>
  <si>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</si>
  <si>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</si>
  <si>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</si>
  <si>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</si>
  <si>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</si>
  <si>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</si>
  <si>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</si>
  <si>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</si>
  <si>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</si>
  <si>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</si>
  <si>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</si>
  <si>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</si>
  <si>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</si>
  <si>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</si>
  <si>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</si>
  <si>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</si>
  <si>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</si>
  <si>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</si>
  <si>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</si>
  <si>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</si>
  <si>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</si>
  <si>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</si>
  <si>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</si>
  <si>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</si>
  <si>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</si>
  <si>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</si>
  <si>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</si>
  <si>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</si>
  <si>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</si>
  <si>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</si>
  <si>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</si>
  <si>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</si>
  <si>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</si>
  <si>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</si>
  <si>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</si>
  <si>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</si>
  <si>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</si>
  <si>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</si>
  <si>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</si>
  <si>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</si>
  <si>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</si>
  <si>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</si>
  <si>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</si>
  <si>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</si>
  <si>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</si>
  <si>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</si>
  <si>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</si>
  <si>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</si>
  <si>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</si>
  <si>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</si>
  <si>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</si>
  <si>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</si>
  <si>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</si>
  <si>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</si>
  <si>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</si>
  <si>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</si>
  <si>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</si>
  <si>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</si>
  <si>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</si>
  <si>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</si>
  <si>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</si>
  <si>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</si>
  <si>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</si>
  <si>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</si>
  <si>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</si>
  <si>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</si>
  <si>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</si>
  <si>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</si>
  <si>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</si>
  <si>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</si>
  <si>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</si>
  <si>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</si>
  <si>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</si>
  <si>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</si>
  <si>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</si>
  <si>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</si>
  <si>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</si>
  <si>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</si>
  <si>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</si>
  <si>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</si>
  <si>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</si>
  <si>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</si>
  <si>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</si>
  <si>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</si>
  <si>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</si>
  <si>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</si>
  <si>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</si>
  <si>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</si>
  <si>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</si>
  <si>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</si>
  <si>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</si>
  <si>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</si>
  <si>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</si>
  <si>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</si>
  <si>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</si>
  <si>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</si>
  <si>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</si>
  <si>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</si>
  <si>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</si>
  <si>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</si>
  <si>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</si>
  <si>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</si>
  <si>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</si>
  <si>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</si>
  <si>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</si>
  <si>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</si>
  <si>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</si>
  <si>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</si>
  <si>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</si>
  <si>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</si>
  <si>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</si>
  <si>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</si>
  <si>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</si>
  <si>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</si>
  <si>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</si>
  <si>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</si>
  <si>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</si>
  <si>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</si>
  <si>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</si>
  <si>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</si>
  <si>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</si>
  <si>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</si>
  <si>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</si>
  <si>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</si>
  <si>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</si>
  <si>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</si>
  <si>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</si>
  <si>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</si>
  <si>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</si>
  <si>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</si>
  <si>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</si>
  <si>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</si>
  <si>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</si>
  <si>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</si>
  <si>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</si>
  <si>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</si>
  <si>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</si>
  <si>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</si>
  <si>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</si>
  <si>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</si>
  <si>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</si>
  <si>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</si>
  <si>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</si>
  <si>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</si>
  <si>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</si>
  <si>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</si>
  <si>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</si>
  <si>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</si>
  <si>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</si>
  <si>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</si>
  <si>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</si>
  <si>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</si>
  <si>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</si>
  <si>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</si>
  <si>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</si>
  <si>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</si>
  <si>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</si>
  <si>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</si>
  <si>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</si>
  <si>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</si>
  <si>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</si>
  <si>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</si>
  <si>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</si>
  <si>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</si>
  <si>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</si>
  <si>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</si>
  <si>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</si>
  <si>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</si>
  <si>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</si>
  <si>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</si>
  <si>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</si>
  <si>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</si>
  <si>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</si>
  <si>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</si>
  <si>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</si>
  <si>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</si>
  <si>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</si>
  <si>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</si>
  <si>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</si>
  <si>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</si>
  <si>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</si>
  <si>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</si>
  <si>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</si>
  <si>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</si>
  <si>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</si>
  <si>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</si>
  <si>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</si>
  <si>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</si>
  <si>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</si>
  <si>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</si>
  <si>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</si>
  <si>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</si>
  <si>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</si>
  <si>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</si>
  <si>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</si>
  <si>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</si>
  <si>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</si>
  <si>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</si>
  <si>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</si>
  <si>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</si>
  <si>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</si>
  <si>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</si>
  <si>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</si>
  <si>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</si>
  <si>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</si>
  <si>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</si>
  <si>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</si>
  <si>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</si>
  <si>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</si>
  <si>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</si>
  <si>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</si>
  <si>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</si>
  <si>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</si>
  <si>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</si>
  <si>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</si>
  <si>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</si>
  <si>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</si>
  <si>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</si>
  <si>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</si>
  <si>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</si>
  <si>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</si>
  <si>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</si>
  <si>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</si>
  <si>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</si>
  <si>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</si>
  <si>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</si>
  <si>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</si>
  <si>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</si>
  <si>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</si>
  <si>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</si>
  <si>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</si>
  <si>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</si>
  <si>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</si>
  <si>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</si>
  <si>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</si>
  <si>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</si>
  <si>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</si>
  <si>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</si>
  <si>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</si>
  <si>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</si>
  <si>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</si>
  <si>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</si>
  <si>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</si>
  <si>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</si>
  <si>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</si>
  <si>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</si>
  <si>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</si>
  <si>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</si>
  <si>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</si>
  <si>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</si>
  <si>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</si>
  <si>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</si>
  <si>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</si>
  <si>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</si>
  <si>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</si>
  <si>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</si>
  <si>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</si>
  <si>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</si>
  <si>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</si>
  <si>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</si>
  <si>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</si>
  <si>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</si>
  <si>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</si>
  <si>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</si>
  <si>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</si>
  <si>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</si>
  <si>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</si>
  <si>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</si>
  <si>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</si>
  <si>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</si>
  <si>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</si>
  <si>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</si>
  <si>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</si>
  <si>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</si>
  <si>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</si>
  <si>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</si>
  <si>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</si>
  <si>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</si>
  <si>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</si>
  <si>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</si>
  <si>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</si>
  <si>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</si>
  <si>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</si>
  <si>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</si>
  <si>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</si>
  <si>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</si>
  <si>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</si>
  <si>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</si>
  <si>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</si>
  <si>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</si>
  <si>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</si>
  <si>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</si>
  <si>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</si>
  <si>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</si>
  <si>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</si>
  <si>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</si>
  <si>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</si>
  <si>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</si>
  <si>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</si>
  <si>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</si>
  <si>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</si>
  <si>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</si>
  <si>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</si>
  <si>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</si>
  <si>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</si>
  <si>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</si>
  <si>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</si>
  <si>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</si>
  <si>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</si>
  <si>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</si>
  <si>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</si>
  <si>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</si>
  <si>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</si>
  <si>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</si>
  <si>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</si>
  <si>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</si>
  <si>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</si>
  <si>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</si>
  <si>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</si>
  <si>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</si>
  <si>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</si>
  <si>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</si>
  <si>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</si>
  <si>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</si>
  <si>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</si>
  <si>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</si>
  <si>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</si>
  <si>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</si>
  <si>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</si>
  <si>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</si>
  <si>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</si>
  <si>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</si>
  <si>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</si>
  <si>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</si>
  <si>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</si>
  <si>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</si>
  <si>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</si>
  <si>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</si>
  <si>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</si>
  <si>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</si>
  <si>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</si>
  <si>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</si>
  <si>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</si>
  <si>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</si>
  <si>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</si>
  <si>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</si>
  <si>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</si>
  <si>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</si>
  <si>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</si>
  <si>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</si>
  <si>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</si>
  <si>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</si>
  <si>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</si>
  <si>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</si>
  <si>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</si>
  <si>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</si>
  <si>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</si>
  <si>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</si>
  <si>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</si>
  <si>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</si>
  <si>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</si>
  <si>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</si>
  <si>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</si>
  <si>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</si>
  <si>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</si>
  <si>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</si>
  <si>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</si>
  <si>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</si>
  <si>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</si>
  <si>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</si>
  <si>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</si>
  <si>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</si>
  <si>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</si>
  <si>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</si>
  <si>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</si>
  <si>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</si>
  <si>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</si>
  <si>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</si>
  <si>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</si>
  <si>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</si>
  <si>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</si>
  <si>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</si>
  <si>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</si>
  <si>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</si>
  <si>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</si>
  <si>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</si>
  <si>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</si>
  <si>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</si>
  <si>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</si>
  <si>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</si>
  <si>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</si>
  <si>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</si>
  <si>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</si>
  <si>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</si>
  <si>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</si>
  <si>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</si>
  <si>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</si>
  <si>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</si>
  <si>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</si>
  <si>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</si>
  <si>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</si>
  <si>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</si>
  <si>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</si>
  <si>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</si>
  <si>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</si>
  <si>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</si>
  <si>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</si>
  <si>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</si>
  <si>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</si>
  <si>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</si>
  <si>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</si>
  <si>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</si>
  <si>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</si>
  <si>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</si>
  <si>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</si>
  <si>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</si>
  <si>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</si>
  <si>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</si>
  <si>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</si>
  <si>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</si>
  <si>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</si>
  <si>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</si>
  <si>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</si>
  <si>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</si>
  <si>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</si>
  <si>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</si>
  <si>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</si>
  <si>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</si>
  <si>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</si>
  <si>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</si>
  <si>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</si>
  <si>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</si>
  <si>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</si>
  <si>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</si>
  <si>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</si>
  <si>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</si>
  <si>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</si>
  <si>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</si>
  <si>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</si>
  <si>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</si>
  <si>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</si>
  <si>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</si>
  <si>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</si>
  <si>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</si>
  <si>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</si>
  <si>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</si>
  <si>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</si>
  <si>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</si>
  <si>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</si>
  <si>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</si>
  <si>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</si>
  <si>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</si>
  <si>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</si>
  <si>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</si>
  <si>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</si>
  <si>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</si>
  <si>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</si>
  <si>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</si>
  <si>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</si>
  <si>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</si>
  <si>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</si>
  <si>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</si>
  <si>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</si>
  <si>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</si>
  <si>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</si>
  <si>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</si>
  <si>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</si>
  <si>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</si>
  <si>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</si>
  <si>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</si>
  <si>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</si>
  <si>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</si>
  <si>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</si>
  <si>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</si>
  <si>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</si>
  <si>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</si>
  <si>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</si>
  <si>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</si>
  <si>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</si>
  <si>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</si>
  <si>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</si>
  <si>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</si>
  <si>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</si>
  <si>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</si>
  <si>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</si>
  <si>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</si>
  <si>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</si>
  <si>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</si>
  <si>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</si>
  <si>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</si>
  <si>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</si>
  <si>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</si>
  <si>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</si>
  <si>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</si>
  <si>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</si>
  <si>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</si>
  <si>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</si>
  <si>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</si>
  <si>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</si>
  <si>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</si>
  <si>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</si>
  <si>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</si>
  <si>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</si>
  <si>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</si>
  <si>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</si>
  <si>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</si>
  <si>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</si>
  <si>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</si>
  <si>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</si>
  <si>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</si>
  <si>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</si>
  <si>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</si>
  <si>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</si>
  <si>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</si>
  <si>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</si>
  <si>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</si>
  <si>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</si>
  <si>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</si>
  <si>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</si>
  <si>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</si>
  <si>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</si>
  <si>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</si>
  <si>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</si>
  <si>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</si>
  <si>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</si>
  <si>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</si>
  <si>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</si>
  <si>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</si>
  <si>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</si>
  <si>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</si>
  <si>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</si>
  <si>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</si>
  <si>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</si>
  <si>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</si>
  <si>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</si>
  <si>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</si>
  <si>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</si>
  <si>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</si>
  <si>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</si>
  <si>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</si>
  <si>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</si>
  <si>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</si>
  <si>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</si>
  <si>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</si>
  <si>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</si>
  <si>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</si>
  <si>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</si>
  <si>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</si>
  <si>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</si>
  <si>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</si>
  <si>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</si>
  <si>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</si>
  <si>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</si>
  <si>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</si>
  <si>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</si>
  <si>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</si>
  <si>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</si>
  <si>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</si>
  <si>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</si>
  <si>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</si>
  <si>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</si>
  <si>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</si>
  <si>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</si>
  <si>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</si>
  <si>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</si>
  <si>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</si>
  <si>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</si>
  <si>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</si>
  <si>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</si>
  <si>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</si>
  <si>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</si>
  <si>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</si>
  <si>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</si>
  <si>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</si>
  <si>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</si>
  <si>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</si>
  <si>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</si>
  <si>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</si>
  <si>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</si>
  <si>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</si>
  <si>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</si>
  <si>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</si>
  <si>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</si>
  <si>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</si>
  <si>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</si>
  <si>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</si>
  <si>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</si>
  <si>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</si>
  <si>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</si>
  <si>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</si>
  <si>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</si>
  <si>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</si>
  <si>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</si>
  <si>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</si>
  <si>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</si>
  <si>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</si>
  <si>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</si>
  <si>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</si>
  <si>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</si>
  <si>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</si>
  <si>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</si>
  <si>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</si>
  <si>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</si>
  <si>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</si>
  <si>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</si>
  <si>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</si>
  <si>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</si>
  <si>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</si>
  <si>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</si>
  <si>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</si>
  <si>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</si>
  <si>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</si>
  <si>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</si>
  <si>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</si>
  <si>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</si>
  <si>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</si>
  <si>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</si>
  <si>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</si>
  <si>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</si>
  <si>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</si>
  <si>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</si>
  <si>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</si>
  <si>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</si>
  <si>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</si>
  <si>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</si>
  <si>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</si>
  <si>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</si>
  <si>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</si>
  <si>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</si>
  <si>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</si>
  <si>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</si>
  <si>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</si>
  <si>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</si>
  <si>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</si>
  <si>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</si>
  <si>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</si>
  <si>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</si>
  <si>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</si>
  <si>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</si>
  <si>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</si>
  <si>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</si>
  <si>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</si>
  <si>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</si>
  <si>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</si>
  <si>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</si>
  <si>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</si>
  <si>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</si>
  <si>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</si>
  <si>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</si>
  <si>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</si>
  <si>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</si>
  <si>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</si>
  <si>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</si>
  <si>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</si>
  <si>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</si>
  <si>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</si>
  <si>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</si>
  <si>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</si>
  <si>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</si>
  <si>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</si>
  <si>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</si>
  <si>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</si>
  <si>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</si>
  <si>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</si>
  <si>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</si>
  <si>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</si>
  <si>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</si>
  <si>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</si>
  <si>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</si>
  <si>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</si>
  <si>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</si>
  <si>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</si>
  <si>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</si>
  <si>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</si>
  <si>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</si>
  <si>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</si>
  <si>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</si>
  <si>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</si>
  <si>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</si>
  <si>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</si>
  <si>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</si>
  <si>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</si>
  <si>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</si>
  <si>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</si>
  <si>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</si>
  <si>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</si>
  <si>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</si>
  <si>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</si>
  <si>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</si>
  <si>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</si>
  <si>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</si>
  <si>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</si>
  <si>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</si>
  <si>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</si>
  <si>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</si>
  <si>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</si>
  <si>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</si>
  <si>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</si>
  <si>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</si>
  <si>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</si>
  <si>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</si>
  <si>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</si>
  <si>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</si>
  <si>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</si>
  <si>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</si>
  <si>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</si>
  <si>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</si>
  <si>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</si>
  <si>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</si>
  <si>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</si>
  <si>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</si>
  <si>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</si>
  <si>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</si>
  <si>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</si>
  <si>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</si>
  <si>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</si>
  <si>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</si>
  <si>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</si>
  <si>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</si>
  <si>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</si>
  <si>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</si>
  <si>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</si>
  <si>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</si>
  <si>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</si>
  <si>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</si>
  <si>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</si>
  <si>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</si>
  <si>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</si>
  <si>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</si>
  <si>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</si>
  <si>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</si>
  <si>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</si>
  <si>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</si>
  <si>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</si>
  <si>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</si>
  <si>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</si>
  <si>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</si>
  <si>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</si>
  <si>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</si>
  <si>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</si>
  <si>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</si>
  <si>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</si>
  <si>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</si>
  <si>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</si>
  <si>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</si>
  <si>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</si>
  <si>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</si>
  <si>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</si>
  <si>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</si>
  <si>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</si>
  <si>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</si>
  <si>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</si>
  <si>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</si>
  <si>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</si>
  <si>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</si>
  <si>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</si>
  <si>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</si>
  <si>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</si>
  <si>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</si>
  <si>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</si>
  <si>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</si>
  <si>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</si>
  <si>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</si>
  <si>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</si>
  <si>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</si>
  <si>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</si>
  <si>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</si>
  <si>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</si>
  <si>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</si>
  <si>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</si>
  <si>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</si>
  <si>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</si>
  <si>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</si>
  <si>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</si>
  <si>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</si>
  <si>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</si>
  <si>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</si>
  <si>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</si>
  <si>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</si>
  <si>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</si>
  <si>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</si>
  <si>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</si>
  <si>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</si>
  <si>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</si>
  <si>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</si>
  <si>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</si>
  <si>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</si>
  <si>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</si>
  <si>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</si>
  <si>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</si>
  <si>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</si>
  <si>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</si>
  <si>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</si>
  <si>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</si>
  <si>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</si>
  <si>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</si>
  <si>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</si>
  <si>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</si>
  <si>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</si>
  <si>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</si>
  <si>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</si>
  <si>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</si>
  <si>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</si>
  <si>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</si>
  <si>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</si>
  <si>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</si>
  <si>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</si>
  <si>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</si>
  <si>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</si>
  <si>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</si>
  <si>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</si>
  <si>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</si>
  <si>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</si>
  <si>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</si>
  <si>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</si>
  <si>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</si>
  <si>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</si>
  <si>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</si>
  <si>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</si>
  <si>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</si>
  <si>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</si>
  <si>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</si>
  <si>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</si>
  <si>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</si>
  <si>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</si>
  <si>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</si>
  <si>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</si>
  <si>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</si>
  <si>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</si>
  <si>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</si>
  <si>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</si>
  <si>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</si>
  <si>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</si>
  <si>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</si>
  <si>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</si>
  <si>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</si>
  <si>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</si>
  <si>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</si>
  <si>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</si>
  <si>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</si>
  <si>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</si>
  <si>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</si>
  <si>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</si>
  <si>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</si>
  <si>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</si>
  <si>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</si>
  <si>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</si>
  <si>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</si>
  <si>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</si>
  <si>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</si>
  <si>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</si>
  <si>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</si>
  <si>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</si>
  <si>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</si>
  <si>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</si>
  <si>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</si>
  <si>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</si>
  <si>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</si>
  <si>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</si>
  <si>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</si>
  <si>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</si>
  <si>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</si>
  <si>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</si>
  <si>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</si>
  <si>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</si>
  <si>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</si>
  <si>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</si>
  <si>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</si>
  <si>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</si>
  <si>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</si>
  <si>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</si>
  <si>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</si>
  <si>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</si>
  <si>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</si>
  <si>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</si>
  <si>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</si>
  <si>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</si>
  <si>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</si>
  <si>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</si>
  <si>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</si>
  <si>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</si>
  <si>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</si>
  <si>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</si>
  <si>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</si>
  <si>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</si>
  <si>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</si>
  <si>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</si>
  <si>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</si>
  <si>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</si>
  <si>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</si>
  <si>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</si>
  <si>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</si>
  <si>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</si>
  <si>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</si>
  <si>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</si>
  <si>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</si>
  <si>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</si>
  <si>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</si>
  <si>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</si>
  <si>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</si>
  <si>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</si>
  <si>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</si>
  <si>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</si>
  <si>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</si>
  <si>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</si>
  <si>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</si>
  <si>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</si>
  <si>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</si>
  <si>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</si>
  <si>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</si>
  <si>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</si>
  <si>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</si>
  <si>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</si>
  <si>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</si>
  <si>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</si>
  <si>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</si>
  <si>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</si>
  <si>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</si>
  <si>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</si>
  <si>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</si>
  <si>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</si>
  <si>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</si>
  <si>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</si>
  <si>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</si>
  <si>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</si>
  <si>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</si>
  <si>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</si>
  <si>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</si>
  <si>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</si>
  <si>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</si>
  <si>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</si>
  <si>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</si>
  <si>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</si>
  <si>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</si>
  <si>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</si>
  <si>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</si>
  <si>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</si>
  <si>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</si>
  <si>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</si>
  <si>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</si>
  <si>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</si>
  <si>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</si>
  <si>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</si>
  <si>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</si>
  <si>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</si>
  <si>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</si>
  <si>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</si>
  <si>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</si>
  <si>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</si>
  <si>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</si>
  <si>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</si>
  <si>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</si>
  <si>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</si>
  <si>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</si>
  <si>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</si>
  <si>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</si>
  <si>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</si>
  <si>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</si>
  <si>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</si>
  <si>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</si>
  <si>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</si>
  <si>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</si>
  <si>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</si>
  <si>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</si>
  <si>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</si>
  <si>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</si>
  <si>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</si>
  <si>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</si>
  <si>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</si>
  <si>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</si>
  <si>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</si>
  <si>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</si>
  <si>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</si>
  <si>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</si>
  <si>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</si>
  <si>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</si>
  <si>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</si>
  <si>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</si>
  <si>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</si>
  <si>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</si>
  <si>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</si>
  <si>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</si>
  <si>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</si>
  <si>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</si>
  <si>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</si>
  <si>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</si>
  <si>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</si>
  <si>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</si>
  <si>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</si>
  <si>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</si>
  <si>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</si>
  <si>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</si>
  <si>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</si>
  <si>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</si>
  <si>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</si>
  <si>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</si>
  <si>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</si>
  <si>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</si>
  <si>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</si>
  <si>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</si>
  <si>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</si>
  <si>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</si>
  <si>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</si>
  <si>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</si>
  <si>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</si>
  <si>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</si>
  <si>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</si>
  <si>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</si>
  <si>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</si>
  <si>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</si>
  <si>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</si>
  <si>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</si>
  <si>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</si>
  <si>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</si>
  <si>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</si>
  <si>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</si>
  <si>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</si>
  <si>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</si>
  <si>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</si>
  <si>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</si>
  <si>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</si>
  <si>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</si>
  <si>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</si>
  <si>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</si>
  <si>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</si>
  <si>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</si>
  <si>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</si>
  <si>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</si>
  <si>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</si>
  <si>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</si>
  <si>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</si>
  <si>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</si>
  <si>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</si>
  <si>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</si>
  <si>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</si>
  <si>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</si>
  <si>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</si>
  <si>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</si>
  <si>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</si>
  <si>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</si>
  <si>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</si>
  <si>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</si>
  <si>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</si>
  <si>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</si>
  <si>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</si>
  <si>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</si>
  <si>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</si>
  <si>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</si>
  <si>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</si>
  <si>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</si>
  <si>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</si>
  <si>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</si>
  <si>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</si>
  <si>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</si>
  <si>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</si>
  <si>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</si>
  <si>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</si>
  <si>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</si>
  <si>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</si>
  <si>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</si>
  <si>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</si>
  <si>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</si>
  <si>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</si>
  <si>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</si>
  <si>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</si>
  <si>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</si>
  <si>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</si>
  <si>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</si>
  <si>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</si>
  <si>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</si>
  <si>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</si>
  <si>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</si>
  <si>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</si>
  <si>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</si>
  <si>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</si>
  <si>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</si>
  <si>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</si>
  <si>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</si>
  <si>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</si>
  <si>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</si>
  <si>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</si>
  <si>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</si>
  <si>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</si>
  <si>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</si>
  <si>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</si>
  <si>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</si>
  <si>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</si>
  <si>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</si>
  <si>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</si>
  <si>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</si>
  <si>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</si>
  <si>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</si>
  <si>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</si>
  <si>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</si>
  <si>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</si>
  <si>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</si>
  <si>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</si>
  <si>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</si>
  <si>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</si>
  <si>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</si>
  <si>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</si>
  <si>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</si>
  <si>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</si>
  <si>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</si>
  <si>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</si>
  <si>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</si>
  <si>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</si>
  <si>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</si>
  <si>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</si>
  <si>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</si>
  <si>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</si>
  <si>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</si>
  <si>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</si>
  <si>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</si>
  <si>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</si>
  <si>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</si>
  <si>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</si>
  <si>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</si>
  <si>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</si>
  <si>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</si>
  <si>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</si>
  <si>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</si>
  <si>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</si>
  <si>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</si>
  <si>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</si>
  <si>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</si>
  <si>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</si>
  <si>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</si>
  <si>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</si>
  <si>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</si>
  <si>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</si>
  <si>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</si>
  <si>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</si>
  <si>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</si>
  <si>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</si>
  <si>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</si>
  <si>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</si>
  <si>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</si>
  <si>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</si>
  <si>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</si>
  <si>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</si>
  <si>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</si>
  <si>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</si>
  <si>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</si>
  <si>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</si>
  <si>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</si>
  <si>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</si>
  <si>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</si>
  <si>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</si>
  <si>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</si>
  <si>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</si>
  <si>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</si>
  <si>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</si>
  <si>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</si>
  <si>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</si>
  <si>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</si>
  <si>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</si>
  <si>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</si>
  <si>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</si>
  <si>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</si>
  <si>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</si>
  <si>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</si>
  <si>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</si>
  <si>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</si>
  <si>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</si>
  <si>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</si>
  <si>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</si>
  <si>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</si>
  <si>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</si>
  <si>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</si>
  <si>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</si>
  <si>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</si>
  <si>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</si>
  <si>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</si>
  <si>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</si>
  <si>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</si>
  <si>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</si>
  <si>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</si>
  <si>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</si>
  <si>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</si>
  <si>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</si>
  <si>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</si>
  <si>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</si>
  <si>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</si>
  <si>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</si>
  <si>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</si>
  <si>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</si>
  <si>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</si>
  <si>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</si>
  <si>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</si>
  <si>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</si>
  <si>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</si>
  <si>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</si>
  <si>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</si>
  <si>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</si>
  <si>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</si>
  <si>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</si>
  <si>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</si>
  <si>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</si>
  <si>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</si>
  <si>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</si>
  <si>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</si>
  <si>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</si>
  <si>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</si>
  <si>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</si>
  <si>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</si>
  <si>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</si>
  <si>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</si>
  <si>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</si>
  <si>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</si>
  <si>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</si>
  <si>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</si>
  <si>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</si>
  <si>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</si>
  <si>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</si>
  <si>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</si>
  <si>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</si>
  <si>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</si>
  <si>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</si>
  <si>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</si>
  <si>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</si>
  <si>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</si>
  <si>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</si>
  <si>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</si>
  <si>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</si>
  <si>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</si>
  <si>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</si>
  <si>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</si>
  <si>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</si>
  <si>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</si>
  <si>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</si>
  <si>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</si>
  <si>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</si>
  <si>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</si>
  <si>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</si>
  <si>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</si>
  <si>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</si>
  <si>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</si>
  <si>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</si>
  <si>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</si>
  <si>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</si>
  <si>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</si>
  <si>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</si>
  <si>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</si>
  <si>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</si>
  <si>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</si>
  <si>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</si>
  <si>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</si>
  <si>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</si>
  <si>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</si>
  <si>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</si>
  <si>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</si>
  <si>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</si>
  <si>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</si>
  <si>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</si>
  <si>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</si>
  <si>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</si>
  <si>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</si>
  <si>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</si>
  <si>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</si>
  <si>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</si>
  <si>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</si>
  <si>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</si>
  <si>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</si>
  <si>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</si>
  <si>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</si>
  <si>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</si>
  <si>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</si>
  <si>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</si>
  <si>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</si>
  <si>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</si>
  <si>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</si>
  <si>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</si>
  <si>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</si>
  <si>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</si>
  <si>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</si>
  <si>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</si>
  <si>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</si>
  <si>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</si>
  <si>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</si>
  <si>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</si>
  <si>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</si>
  <si>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</si>
  <si>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</si>
  <si>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</si>
  <si>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</si>
  <si>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</si>
  <si>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</si>
  <si>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</si>
  <si>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</si>
  <si>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</si>
  <si>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</si>
  <si>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</si>
  <si>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</si>
  <si>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</si>
  <si>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</si>
  <si>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</si>
  <si>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</si>
  <si>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</si>
  <si>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</si>
  <si>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</si>
  <si>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</si>
  <si>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</si>
  <si>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</si>
  <si>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</si>
  <si>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</si>
  <si>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</si>
  <si>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</si>
  <si>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</si>
  <si>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</si>
  <si>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</si>
  <si>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</si>
  <si>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</si>
  <si>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</si>
  <si>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</si>
  <si>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</si>
  <si>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</si>
  <si>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</si>
  <si>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</si>
  <si>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</si>
  <si>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</si>
  <si>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</si>
  <si>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</si>
  <si>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</si>
  <si>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</si>
  <si>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</si>
  <si>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</si>
  <si>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</si>
  <si>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</si>
  <si>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</si>
  <si>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</si>
  <si>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</si>
  <si>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</si>
  <si>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</si>
  <si>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</si>
  <si>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</si>
  <si>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</si>
  <si>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</si>
  <si>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</si>
  <si>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</si>
  <si>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</si>
  <si>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</si>
  <si>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</si>
  <si>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</si>
  <si>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</si>
  <si>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</si>
  <si>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</si>
  <si>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</si>
  <si>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</si>
  <si>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</si>
  <si>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</si>
  <si>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</si>
  <si>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</si>
  <si>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</si>
  <si>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</si>
  <si>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</si>
  <si>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</si>
  <si>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</si>
  <si>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</si>
  <si>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</si>
  <si>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</si>
  <si>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</si>
  <si>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</si>
  <si>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</si>
  <si>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</si>
  <si>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</si>
  <si>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</si>
  <si>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</si>
  <si>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</si>
  <si>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</si>
  <si>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</si>
  <si>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</si>
  <si>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</si>
  <si>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</si>
  <si>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</si>
  <si>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</si>
  <si>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</si>
  <si>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</si>
  <si>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</si>
  <si>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</si>
  <si>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</si>
  <si>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</si>
  <si>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</si>
  <si>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</si>
  <si>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</si>
  <si>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</si>
  <si>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</si>
  <si>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</si>
  <si>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</si>
  <si>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</si>
  <si>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</si>
  <si>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</si>
  <si>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</si>
  <si>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</si>
  <si>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</si>
  <si>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</si>
  <si>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</si>
  <si>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</si>
  <si>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</si>
  <si>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</si>
  <si>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</si>
  <si>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</si>
  <si>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</si>
  <si>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</si>
  <si>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</si>
  <si>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</si>
  <si>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</si>
  <si>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</si>
  <si>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</si>
  <si>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</si>
  <si>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</si>
  <si>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</si>
  <si>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</si>
  <si>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</si>
  <si>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</si>
  <si>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</si>
  <si>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</si>
  <si>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</si>
  <si>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</si>
  <si>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</si>
  <si>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</si>
  <si>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</si>
  <si>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</si>
  <si>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</si>
  <si>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</si>
  <si>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</si>
  <si>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</si>
  <si>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</si>
  <si>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</si>
  <si>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</si>
  <si>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</si>
  <si>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</si>
  <si>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</si>
  <si>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</si>
  <si>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</si>
  <si>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</si>
  <si>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</si>
  <si>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</si>
  <si>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</si>
  <si>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</si>
  <si>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</si>
  <si>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</si>
  <si>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</si>
  <si>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</si>
  <si>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</si>
  <si>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</si>
  <si>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</si>
  <si>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</si>
  <si>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</si>
  <si>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</si>
  <si>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</si>
  <si>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</si>
  <si>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</si>
  <si>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</si>
  <si>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</si>
  <si>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</si>
  <si>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</si>
  <si>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</si>
  <si>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</si>
  <si>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</si>
  <si>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</si>
  <si>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</si>
  <si>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</si>
  <si>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</si>
  <si>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</si>
  <si>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</si>
  <si>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</si>
  <si>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</si>
  <si>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</si>
  <si>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</si>
  <si>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</si>
  <si>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</si>
  <si>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</si>
  <si>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</si>
  <si>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</si>
  <si>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</si>
  <si>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</si>
  <si>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</si>
  <si>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</si>
  <si>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</si>
  <si>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</si>
  <si>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</si>
  <si>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</si>
  <si>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</si>
  <si>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</si>
  <si>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</si>
  <si>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</si>
  <si>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</si>
  <si>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</si>
  <si>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</si>
  <si>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</si>
  <si>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</si>
  <si>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</si>
  <si>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</si>
  <si>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</si>
  <si>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</si>
  <si>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</si>
  <si>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</si>
  <si>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</si>
  <si>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</si>
  <si>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</si>
  <si>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</si>
  <si>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</si>
  <si>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</si>
  <si>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</si>
  <si>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</si>
  <si>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</si>
  <si>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</si>
  <si>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</si>
  <si>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</si>
  <si>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</si>
  <si>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</si>
  <si>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</si>
  <si>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</si>
  <si>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</si>
  <si>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</si>
  <si>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</si>
  <si>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</si>
  <si>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</si>
  <si>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</si>
  <si>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</si>
  <si>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</si>
  <si>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</si>
  <si>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</si>
  <si>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</si>
  <si>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</si>
  <si>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</si>
  <si>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</si>
  <si>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</si>
  <si>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</si>
  <si>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</si>
  <si>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</si>
  <si>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</si>
  <si>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</si>
  <si>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</si>
  <si>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</si>
  <si>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</si>
  <si>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</si>
  <si>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</si>
  <si>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</si>
  <si>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</si>
  <si>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</si>
  <si>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</si>
  <si>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</si>
  <si>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</si>
  <si>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</si>
  <si>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</si>
  <si>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</si>
  <si>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</si>
  <si>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</si>
  <si>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</si>
  <si>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</si>
  <si>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</si>
  <si>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</si>
  <si>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</si>
  <si>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</si>
  <si>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</si>
  <si>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</si>
  <si>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</si>
  <si>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</si>
  <si>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</si>
  <si>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</si>
  <si>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</si>
  <si>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</si>
  <si>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</si>
  <si>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</si>
  <si>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</si>
  <si>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</si>
  <si>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</si>
  <si>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</si>
  <si>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</si>
  <si>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</si>
  <si>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</si>
  <si>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</si>
  <si>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</si>
  <si>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</si>
  <si>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</si>
  <si>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</si>
  <si>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</si>
  <si>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</si>
  <si>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</si>
  <si>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</si>
  <si>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</si>
  <si>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</si>
  <si>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</si>
  <si>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</si>
  <si>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</si>
  <si>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</si>
  <si>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</si>
  <si>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</si>
  <si>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</si>
  <si>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</si>
  <si>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</si>
  <si>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</si>
  <si>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</si>
  <si>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</si>
  <si>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</si>
  <si>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</si>
  <si>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</si>
  <si>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</si>
  <si>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</si>
  <si>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</si>
  <si>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</si>
  <si>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</si>
  <si>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</si>
  <si>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</si>
  <si>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</si>
  <si>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</si>
  <si>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</si>
  <si>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</si>
  <si>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</si>
  <si>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</si>
  <si>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</si>
  <si>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</si>
  <si>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</si>
  <si>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</si>
  <si>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</si>
  <si>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</si>
  <si>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</si>
  <si>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</si>
  <si>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</si>
  <si>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</si>
  <si>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</si>
  <si>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</si>
  <si>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</si>
  <si>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</si>
  <si>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</si>
  <si>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</si>
  <si>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</si>
  <si>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</si>
  <si>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</si>
  <si>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</si>
  <si>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</si>
  <si>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</si>
  <si>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</si>
  <si>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</si>
  <si>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</si>
  <si>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</si>
  <si>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</si>
  <si>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</si>
  <si>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</si>
  <si>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</si>
  <si>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</si>
  <si>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</si>
  <si>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</si>
  <si>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</si>
  <si>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</si>
  <si>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</si>
  <si>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</si>
  <si>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</si>
  <si>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</si>
  <si>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</si>
  <si>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</si>
  <si>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</si>
  <si>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</si>
  <si>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</si>
  <si>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</si>
  <si>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</si>
  <si>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</si>
  <si>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</si>
  <si>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</si>
  <si>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</si>
  <si>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</si>
  <si>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</si>
  <si>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</si>
  <si>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</si>
  <si>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</si>
  <si>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</si>
  <si>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</si>
  <si>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</si>
  <si>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</si>
  <si>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</si>
  <si>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</si>
  <si>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</si>
  <si>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</si>
  <si>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</si>
  <si>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</si>
  <si>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</si>
  <si>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</si>
  <si>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</si>
  <si>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</si>
  <si>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</si>
  <si>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</si>
  <si>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</si>
  <si>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</si>
  <si>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</si>
  <si>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</si>
  <si>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</si>
  <si>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</si>
  <si>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</si>
  <si>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</si>
  <si>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</si>
  <si>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</si>
  <si>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</si>
  <si>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</si>
  <si>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</si>
  <si>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</si>
  <si>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</si>
  <si>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</si>
  <si>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</si>
  <si>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</si>
  <si>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</si>
  <si>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</si>
  <si>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</si>
  <si>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</si>
  <si>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</si>
  <si>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</si>
  <si>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</si>
  <si>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</si>
  <si>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</si>
  <si>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</si>
  <si>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</si>
  <si>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</si>
  <si>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</si>
  <si>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</si>
  <si>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</si>
  <si>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</si>
  <si>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</si>
  <si>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</si>
  <si>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</si>
  <si>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</si>
  <si>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</si>
  <si>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</si>
  <si>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</si>
  <si>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</si>
  <si>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</si>
  <si>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</si>
  <si>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</si>
  <si>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</si>
  <si>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</si>
  <si>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</si>
  <si>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</si>
  <si>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</si>
  <si>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</si>
  <si>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</si>
  <si>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</si>
  <si>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</si>
  <si>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</si>
  <si>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</si>
  <si>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</si>
  <si>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</si>
  <si>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</si>
  <si>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</si>
  <si>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</si>
  <si>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</si>
  <si>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</si>
  <si>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</si>
  <si>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</si>
  <si>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</si>
  <si>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</si>
  <si>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</si>
  <si>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</si>
  <si>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</si>
  <si>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</si>
  <si>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</si>
  <si>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</si>
  <si>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</si>
  <si>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</si>
  <si>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</si>
  <si>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</si>
  <si>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</si>
  <si>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</si>
  <si>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</si>
  <si>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</si>
  <si>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</si>
  <si>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</si>
  <si>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</si>
  <si>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</si>
  <si>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</si>
  <si>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</si>
  <si>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</si>
  <si>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</si>
  <si>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</si>
  <si>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</si>
  <si>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</si>
  <si>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</si>
  <si>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</si>
  <si>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</si>
  <si>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</si>
  <si>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</si>
  <si>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</si>
  <si>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</si>
  <si>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</si>
  <si>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</si>
  <si>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</si>
  <si>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</si>
  <si>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</si>
  <si>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</si>
  <si>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</si>
  <si>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</si>
  <si>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</si>
  <si>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</si>
  <si>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</si>
  <si>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</si>
  <si>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</si>
  <si>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</si>
  <si>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</si>
  <si>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</si>
  <si>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</si>
  <si>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</si>
  <si>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</si>
  <si>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</si>
  <si>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</si>
  <si>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</si>
  <si>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</si>
  <si>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</si>
  <si>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</si>
  <si>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</si>
  <si>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</si>
  <si>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</si>
  <si>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</si>
  <si>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</si>
  <si>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</si>
  <si>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</si>
  <si>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</si>
  <si>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</si>
  <si>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</si>
  <si>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</si>
  <si>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</si>
  <si>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</si>
  <si>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</si>
  <si>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</si>
  <si>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</si>
  <si>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</si>
  <si>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</si>
  <si>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</si>
  <si>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</si>
  <si>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</si>
  <si>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</si>
  <si>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</si>
  <si>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</si>
  <si>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</si>
  <si>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</si>
  <si>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</si>
  <si>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</si>
  <si>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</si>
  <si>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</si>
  <si>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</si>
  <si>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</si>
  <si>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</si>
  <si>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</si>
  <si>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</si>
  <si>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</si>
  <si>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</si>
  <si>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</si>
  <si>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</si>
  <si>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</si>
  <si>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</si>
  <si>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</si>
  <si>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</si>
  <si>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</si>
  <si>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</si>
  <si>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</si>
  <si>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</si>
  <si>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</si>
  <si>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</si>
  <si>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</si>
  <si>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</si>
  <si>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</si>
  <si>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</si>
  <si>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</si>
  <si>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</si>
  <si>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</si>
  <si>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</si>
  <si>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</si>
  <si>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</si>
  <si>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</si>
  <si>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</si>
  <si>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</si>
  <si>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</si>
  <si>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</si>
  <si>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</si>
  <si>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</si>
  <si>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</si>
  <si>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</si>
  <si>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</si>
  <si>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</si>
  <si>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</si>
  <si>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</si>
  <si>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</si>
  <si>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</si>
  <si>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</si>
  <si>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</si>
  <si>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</si>
  <si>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</si>
  <si>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</si>
  <si>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</si>
  <si>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</si>
  <si>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</si>
  <si>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</si>
  <si>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</si>
  <si>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</si>
  <si>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</si>
  <si>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</si>
  <si>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</si>
  <si>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</si>
  <si>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</si>
  <si>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</si>
  <si>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</si>
  <si>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</si>
  <si>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</si>
  <si>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</si>
  <si>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</si>
  <si>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</si>
  <si>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</si>
  <si>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</si>
  <si>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</si>
  <si>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</si>
  <si>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</si>
  <si>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</si>
  <si>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</si>
  <si>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</si>
  <si>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</si>
  <si>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</si>
  <si>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</si>
  <si>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</si>
  <si>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</si>
  <si>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</si>
  <si>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</si>
  <si>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</si>
  <si>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</si>
  <si>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</si>
  <si>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</si>
  <si>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</si>
  <si>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</si>
  <si>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</si>
  <si>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</si>
  <si>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</si>
  <si>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</si>
  <si>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</si>
  <si>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</si>
  <si>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</si>
  <si>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</si>
  <si>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</si>
  <si>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</si>
  <si>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</si>
  <si>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</si>
  <si>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</si>
  <si>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</si>
  <si>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</si>
  <si>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</si>
  <si>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</si>
  <si>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</si>
  <si>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</si>
  <si>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</si>
  <si>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</si>
  <si>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</si>
  <si>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</si>
  <si>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</si>
  <si>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</si>
  <si>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</si>
  <si>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</si>
  <si>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</si>
  <si>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</si>
  <si>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</si>
  <si>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</si>
  <si>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</si>
  <si>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</si>
  <si>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</si>
  <si>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</si>
  <si>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</si>
  <si>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</si>
  <si>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</si>
  <si>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</si>
  <si>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</si>
  <si>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</si>
  <si>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</si>
  <si>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</si>
  <si>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</si>
  <si>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</si>
  <si>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</si>
  <si>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</si>
  <si>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</si>
  <si>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</si>
  <si>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</si>
  <si>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</si>
  <si>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</si>
  <si>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</si>
  <si>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</si>
  <si>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</si>
  <si>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</si>
  <si>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</si>
  <si>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</si>
  <si>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</si>
  <si>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</si>
  <si>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</si>
  <si>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</si>
  <si>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</si>
  <si>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</si>
  <si>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</si>
  <si>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</si>
  <si>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</si>
  <si>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</si>
  <si>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</si>
  <si>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</si>
  <si>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</si>
  <si>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</si>
  <si>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</si>
  <si>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</si>
  <si>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</si>
  <si>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</si>
  <si>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</si>
  <si>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</si>
  <si>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</si>
  <si>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</si>
  <si>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</si>
  <si>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</si>
  <si>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</si>
  <si>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</si>
  <si>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</si>
  <si>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</si>
  <si>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</si>
  <si>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</si>
  <si>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</si>
  <si>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</si>
  <si>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</si>
  <si>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</si>
  <si>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</si>
  <si>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</si>
  <si>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</si>
  <si>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</si>
  <si>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</si>
  <si>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</si>
  <si>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</si>
  <si>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</si>
  <si>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</si>
  <si>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</si>
  <si>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</si>
  <si>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</si>
  <si>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</si>
  <si>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</si>
  <si>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</si>
  <si>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</si>
  <si>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</si>
  <si>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</si>
  <si>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</si>
  <si>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</si>
  <si>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</si>
  <si>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</si>
  <si>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</si>
  <si>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</si>
  <si>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</si>
  <si>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</si>
  <si>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</si>
  <si>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</si>
  <si>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</si>
  <si>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</si>
  <si>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</si>
  <si>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</si>
  <si>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</si>
  <si>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</si>
  <si>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</si>
  <si>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</si>
  <si>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</si>
  <si>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</si>
  <si>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</si>
  <si>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</si>
  <si>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</si>
  <si>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</si>
  <si>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</si>
  <si>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</si>
  <si>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</si>
  <si>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</si>
  <si>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</si>
  <si>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</si>
  <si>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</si>
  <si>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</si>
  <si>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</si>
  <si>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</si>
  <si>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</si>
  <si>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</si>
  <si>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</si>
  <si>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</si>
  <si>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</si>
  <si>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</si>
  <si>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</si>
  <si>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</si>
  <si>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</si>
  <si>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</si>
  <si>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</si>
  <si>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</si>
  <si>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</si>
  <si>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</si>
  <si>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</si>
  <si>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</si>
  <si>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</si>
  <si>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</si>
  <si>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</si>
  <si>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</si>
  <si>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</si>
  <si>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</si>
  <si>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</si>
  <si>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</si>
  <si>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</si>
  <si>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</si>
  <si>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</si>
  <si>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</si>
  <si>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</si>
  <si>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</si>
  <si>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</si>
  <si>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</si>
  <si>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</si>
  <si>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</si>
  <si>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</si>
  <si>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</si>
  <si>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</si>
  <si>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</si>
  <si>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</si>
  <si>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</si>
  <si>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</si>
  <si>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</si>
  <si>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</si>
  <si>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</si>
  <si>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</si>
  <si>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</si>
  <si>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</si>
  <si>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</si>
  <si>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</si>
  <si>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</si>
  <si>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</si>
  <si>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</si>
  <si>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</si>
  <si>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</si>
  <si>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</si>
  <si>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</si>
  <si>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</si>
  <si>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</si>
  <si>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</si>
  <si>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</si>
  <si>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</si>
  <si>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</si>
  <si>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</si>
  <si>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</si>
  <si>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</si>
  <si>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</si>
  <si>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</si>
  <si>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</si>
  <si>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</si>
  <si>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</si>
  <si>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</si>
  <si>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</si>
  <si>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</si>
  <si>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</si>
  <si>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</si>
  <si>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</si>
  <si>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</si>
  <si>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</si>
  <si>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</si>
  <si>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</si>
  <si>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</si>
  <si>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</si>
  <si>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</si>
  <si>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</si>
  <si>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</si>
  <si>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</si>
  <si>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</si>
  <si>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</si>
  <si>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</si>
  <si>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</si>
  <si>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</si>
  <si>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</si>
  <si>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</si>
  <si>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</si>
  <si>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</si>
  <si>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</si>
  <si>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</si>
  <si>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</si>
  <si>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</si>
  <si>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</si>
  <si>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</si>
  <si>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</si>
  <si>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</si>
  <si>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</si>
  <si>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</si>
  <si>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</si>
  <si>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</si>
  <si>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</si>
  <si>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</si>
  <si>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</si>
  <si>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</si>
  <si>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</si>
  <si>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</si>
  <si>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</si>
  <si>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</si>
  <si>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</si>
  <si>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</si>
  <si>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</si>
  <si>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</si>
  <si>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</si>
  <si>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</si>
  <si>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</si>
  <si>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</si>
  <si>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</si>
  <si>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</si>
  <si>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</si>
  <si>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</si>
  <si>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</si>
  <si>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</si>
  <si>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</si>
  <si>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</si>
  <si>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</si>
  <si>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</si>
  <si>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</si>
  <si>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</si>
  <si>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</si>
  <si>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</si>
  <si>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</si>
  <si>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</si>
  <si>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</si>
  <si>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</si>
  <si>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</si>
  <si>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</si>
  <si>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</si>
  <si>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</si>
  <si>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</si>
  <si>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</si>
  <si>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</si>
  <si>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</si>
  <si>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</si>
  <si>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</si>
  <si>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</si>
  <si>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</si>
  <si>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</si>
  <si>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</si>
  <si>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</si>
  <si>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</si>
  <si>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</si>
  <si>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</si>
  <si>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</si>
  <si>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</si>
  <si>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</si>
  <si>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</si>
  <si>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</si>
  <si>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</si>
  <si>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</si>
  <si>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</si>
  <si>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</si>
  <si>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</si>
  <si>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</si>
  <si>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</si>
  <si>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</si>
  <si>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</si>
  <si>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</si>
  <si>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</si>
  <si>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</si>
  <si>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</si>
  <si>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</si>
  <si>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</si>
  <si>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</si>
  <si>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</si>
  <si>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</si>
  <si>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</si>
  <si>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</si>
  <si>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</si>
  <si>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</si>
  <si>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</si>
  <si>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</si>
  <si>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</si>
  <si>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</si>
  <si>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</si>
  <si>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</si>
  <si>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</si>
  <si>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</si>
  <si>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</si>
  <si>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</si>
  <si>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</si>
  <si>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</si>
  <si>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</si>
  <si>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</si>
  <si>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</si>
  <si>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</si>
  <si>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</si>
  <si>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</si>
  <si>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</si>
  <si>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</si>
  <si>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</si>
  <si>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</si>
  <si>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</si>
  <si>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</si>
  <si>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</si>
  <si>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</si>
  <si>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</si>
  <si>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</si>
  <si>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</si>
  <si>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</si>
  <si>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</si>
  <si>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</si>
  <si>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</si>
  <si>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</si>
  <si>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</si>
  <si>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</si>
  <si>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</si>
  <si>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</si>
  <si>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</si>
  <si>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</si>
  <si>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</si>
  <si>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</si>
  <si>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</si>
  <si>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</si>
  <si>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</si>
  <si>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</si>
  <si>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</si>
  <si>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</si>
  <si>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</si>
  <si>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</si>
  <si>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</si>
  <si>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</si>
  <si>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</si>
  <si>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</si>
  <si>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</si>
  <si>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</si>
  <si>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</si>
  <si>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</si>
  <si>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</si>
  <si>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</si>
  <si>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</si>
  <si>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</si>
  <si>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</si>
  <si>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</si>
  <si>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</si>
  <si>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</si>
  <si>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</si>
  <si>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</si>
  <si>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</si>
  <si>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</si>
  <si>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</si>
  <si>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</si>
  <si>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</si>
  <si>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</si>
  <si>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</si>
  <si>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</si>
  <si>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</si>
  <si>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</si>
  <si>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</si>
  <si>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</si>
  <si>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</si>
  <si>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</si>
  <si>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</si>
  <si>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</si>
  <si>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</si>
  <si>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</si>
  <si>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</si>
  <si>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</si>
  <si>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</si>
  <si>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</si>
  <si>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</si>
  <si>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</si>
  <si>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</si>
  <si>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</si>
  <si>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</si>
  <si>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</si>
  <si>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</si>
  <si>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</si>
  <si>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</si>
  <si>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</si>
  <si>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</si>
  <si>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</si>
  <si>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</si>
  <si>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</si>
  <si>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</si>
  <si>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</si>
  <si>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</si>
  <si>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</si>
  <si>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</si>
  <si>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</si>
  <si>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</si>
  <si>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</si>
  <si>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</si>
  <si>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</si>
  <si>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</si>
  <si>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</si>
  <si>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</si>
  <si>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</si>
  <si>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</si>
  <si>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</si>
  <si>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</si>
  <si>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</si>
  <si>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</si>
  <si>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</si>
  <si>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</si>
  <si>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</si>
  <si>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</si>
  <si>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</si>
  <si>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</si>
  <si>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</si>
  <si>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</si>
  <si>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</si>
  <si>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</si>
  <si>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</si>
  <si>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</si>
  <si>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</si>
  <si>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</si>
  <si>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</si>
  <si>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</si>
  <si>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</si>
  <si>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</si>
  <si>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</si>
  <si>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</si>
  <si>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</si>
  <si>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</si>
  <si>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</si>
  <si>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</si>
  <si>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</si>
  <si>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</si>
  <si>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</si>
  <si>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</si>
  <si>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</si>
  <si>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</si>
  <si>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</si>
  <si>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</si>
  <si>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</si>
  <si>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</si>
  <si>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</si>
  <si>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</si>
  <si>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</si>
  <si>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</si>
  <si>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</si>
  <si>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</si>
  <si>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</si>
  <si>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</si>
  <si>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</si>
  <si>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</si>
  <si>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</si>
  <si>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</si>
  <si>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</si>
  <si>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</si>
  <si>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</si>
  <si>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</si>
  <si>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</si>
  <si>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</si>
  <si>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</si>
  <si>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</si>
  <si>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</si>
  <si>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</si>
  <si>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</si>
  <si>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</si>
  <si>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</si>
  <si>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</si>
  <si>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</si>
  <si>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</si>
  <si>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</si>
  <si>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</si>
  <si>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</si>
  <si>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</si>
  <si>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</si>
  <si>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</si>
  <si>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</si>
  <si>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</si>
  <si>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</si>
  <si>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</si>
  <si>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</si>
  <si>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</si>
  <si>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</si>
  <si>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</si>
  <si>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</si>
  <si>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</si>
  <si>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</si>
  <si>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</si>
  <si>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</si>
  <si>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</si>
  <si>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</si>
  <si>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</si>
  <si>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</si>
  <si>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</si>
  <si>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</si>
  <si>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</si>
  <si>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</si>
  <si>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</si>
  <si>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</si>
  <si>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</si>
  <si>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</si>
  <si>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</si>
  <si>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</si>
  <si>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</si>
  <si>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</si>
  <si>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</si>
  <si>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</si>
  <si>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</si>
  <si>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</si>
  <si>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</si>
  <si>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</si>
  <si>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</si>
  <si>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</si>
  <si>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</si>
  <si>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</si>
  <si>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</si>
  <si>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</si>
  <si>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</si>
  <si>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</si>
  <si>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</si>
  <si>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</si>
  <si>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</si>
  <si>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</si>
  <si>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</si>
  <si>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</si>
  <si>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</si>
  <si>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</si>
  <si>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</si>
  <si>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</si>
  <si>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</si>
  <si>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</si>
  <si>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</si>
  <si>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</si>
  <si>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</si>
  <si>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</si>
  <si>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</si>
  <si>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</si>
  <si>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</si>
  <si>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</si>
  <si>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</si>
  <si>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</si>
  <si>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</si>
  <si>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</si>
  <si>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</si>
  <si>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</si>
  <si>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</si>
  <si>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</si>
  <si>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</si>
  <si>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</si>
  <si>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</si>
  <si>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</si>
  <si>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</si>
  <si>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</si>
  <si>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</si>
  <si>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</si>
  <si>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</si>
  <si>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</si>
  <si>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</si>
  <si>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</si>
  <si>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</si>
  <si>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</si>
  <si>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</si>
  <si>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</si>
  <si>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</si>
  <si>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</si>
  <si>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</si>
  <si>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</si>
  <si>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</si>
  <si>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</si>
  <si>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</si>
  <si>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</si>
  <si>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</si>
  <si>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</si>
  <si>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</si>
  <si>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</si>
  <si>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</si>
  <si>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</si>
  <si>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</si>
  <si>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</si>
  <si>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</si>
  <si>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</si>
  <si>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</si>
  <si>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</si>
  <si>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</si>
  <si>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</si>
  <si>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</si>
  <si>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</si>
  <si>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</si>
  <si>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</si>
  <si>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</si>
  <si>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</si>
  <si>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</si>
  <si>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</si>
  <si>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</si>
  <si>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</si>
  <si>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</si>
  <si>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</si>
  <si>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</si>
  <si>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</si>
  <si>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</si>
  <si>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</si>
  <si>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</si>
  <si>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</si>
  <si>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</si>
  <si>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</si>
  <si>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</si>
  <si>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</si>
  <si>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</si>
  <si>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</si>
  <si>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</si>
  <si>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</si>
  <si>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</si>
  <si>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</si>
  <si>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</si>
  <si>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</si>
  <si>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</si>
  <si>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</si>
  <si>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</si>
  <si>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</si>
  <si>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</si>
  <si>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</si>
  <si>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</si>
  <si>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</si>
  <si>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</si>
  <si>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</si>
  <si>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</si>
  <si>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</si>
  <si>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</si>
  <si>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</si>
  <si>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</si>
  <si>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</si>
  <si>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</si>
  <si>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</si>
  <si>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</si>
  <si>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</si>
  <si>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</si>
  <si>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</si>
  <si>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</si>
  <si>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</si>
  <si>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</si>
  <si>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</si>
  <si>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</si>
  <si>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</si>
  <si>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</si>
  <si>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</si>
  <si>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</si>
  <si>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</si>
  <si>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</si>
  <si>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</si>
  <si>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</si>
  <si>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</si>
  <si>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</si>
  <si>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</si>
  <si>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</si>
  <si>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</si>
  <si>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</si>
  <si>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</si>
  <si>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</si>
  <si>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</si>
  <si>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</si>
  <si>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</si>
  <si>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</si>
  <si>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</si>
  <si>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</si>
  <si>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</si>
  <si>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</si>
  <si>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</si>
  <si>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</si>
  <si>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</si>
  <si>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</si>
  <si>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</si>
  <si>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</si>
  <si>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</si>
  <si>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</si>
  <si>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</si>
  <si>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</si>
  <si>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</si>
  <si>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</si>
  <si>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</si>
  <si>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</si>
  <si>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</si>
  <si>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</si>
  <si>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</si>
  <si>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</si>
  <si>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</si>
  <si>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</si>
  <si>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</si>
  <si>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</si>
  <si>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</si>
  <si>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</si>
  <si>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</si>
  <si>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</si>
  <si>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</si>
  <si>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</si>
  <si>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</si>
  <si>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</si>
  <si>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</si>
  <si>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</si>
  <si>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</si>
  <si>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</si>
  <si>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</si>
  <si>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</si>
  <si>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</si>
  <si>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</si>
  <si>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</si>
  <si>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</si>
  <si>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</si>
  <si>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</si>
  <si>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</si>
  <si>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</si>
  <si>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</si>
  <si>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</si>
  <si>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</si>
  <si>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</si>
  <si>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</si>
  <si>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</si>
  <si>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</si>
  <si>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</si>
  <si>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</si>
  <si>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</si>
  <si>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</si>
  <si>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</si>
  <si>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</si>
  <si>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</si>
  <si>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</si>
  <si>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</si>
  <si>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</si>
  <si>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</si>
  <si>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</si>
  <si>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</si>
  <si>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</si>
  <si>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</si>
  <si>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</si>
  <si>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</si>
  <si>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</si>
  <si>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</si>
  <si>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</si>
  <si>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</si>
  <si>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</si>
  <si>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</si>
  <si>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</si>
  <si>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</si>
  <si>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</si>
  <si>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</si>
  <si>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</si>
  <si>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</si>
  <si>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</si>
  <si>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</si>
  <si>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</si>
  <si>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</si>
  <si>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</si>
  <si>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</si>
  <si>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</si>
  <si>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</si>
  <si>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</si>
  <si>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</si>
  <si>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</si>
  <si>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</si>
  <si>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</si>
  <si>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</si>
  <si>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</si>
  <si>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</si>
  <si>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</si>
  <si>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</si>
  <si>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</si>
  <si>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</si>
  <si>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</si>
  <si>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</si>
  <si>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</si>
  <si>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</si>
  <si>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</si>
  <si>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</si>
  <si>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</si>
  <si>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</si>
  <si>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</si>
  <si>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</si>
  <si>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</si>
  <si>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</si>
  <si>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</si>
  <si>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</si>
  <si>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</si>
  <si>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</si>
  <si>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</si>
  <si>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</si>
  <si>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</si>
  <si>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</si>
  <si>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</si>
  <si>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</si>
  <si>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</si>
  <si>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</si>
  <si>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</si>
  <si>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</si>
  <si>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</si>
  <si>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</si>
  <si>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</si>
  <si>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</si>
  <si>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</si>
  <si>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</si>
  <si>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</si>
  <si>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</si>
  <si>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</si>
  <si>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</si>
  <si>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</si>
  <si>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</si>
  <si>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</si>
  <si>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</si>
  <si>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</si>
  <si>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</si>
  <si>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</si>
  <si>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</si>
  <si>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</si>
  <si>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</si>
  <si>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</si>
  <si>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</si>
  <si>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</si>
  <si>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</si>
  <si>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</si>
  <si>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</si>
  <si>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</si>
  <si>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</si>
  <si>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</si>
  <si>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</si>
  <si>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</si>
  <si>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</si>
  <si>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</si>
  <si>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</si>
  <si>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</si>
  <si>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</si>
  <si>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</si>
  <si>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</si>
  <si>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</si>
  <si>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</si>
  <si>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</si>
  <si>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</si>
  <si>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</si>
  <si>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</si>
  <si>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</si>
  <si>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</si>
  <si>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</si>
  <si>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</si>
  <si>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</si>
  <si>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</si>
  <si>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</si>
  <si>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</si>
  <si>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</si>
  <si>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</si>
  <si>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</si>
  <si>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</si>
  <si>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</si>
  <si>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</si>
  <si>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</si>
  <si>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</si>
  <si>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</si>
  <si>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</si>
  <si>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</si>
  <si>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</si>
  <si>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</si>
  <si>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</si>
  <si>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</si>
  <si>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</si>
  <si>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</si>
  <si>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</si>
  <si>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</si>
  <si>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</si>
  <si>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</si>
  <si>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</si>
  <si>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</si>
  <si>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</si>
  <si>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</si>
  <si>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</si>
  <si>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</si>
  <si>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</si>
  <si>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</si>
  <si>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</si>
  <si>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</si>
  <si>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</si>
  <si>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</si>
  <si>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</si>
  <si>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</si>
  <si>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</si>
  <si>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</si>
  <si>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</si>
  <si>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</si>
  <si>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</si>
  <si>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</si>
  <si>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</si>
  <si>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</si>
  <si>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</si>
  <si>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</si>
  <si>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</si>
  <si>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</si>
  <si>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</si>
  <si>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</si>
  <si>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</si>
  <si>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</si>
  <si>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</si>
  <si>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</si>
  <si>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</si>
  <si>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</si>
  <si>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</si>
  <si>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</si>
  <si>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</si>
  <si>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</si>
  <si>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</si>
  <si>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</si>
  <si>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</si>
  <si>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</si>
  <si>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</si>
  <si>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</si>
  <si>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</si>
  <si>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</si>
  <si>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</si>
  <si>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</si>
  <si>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</si>
  <si>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</si>
  <si>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</si>
  <si>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</si>
  <si>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</si>
  <si>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</si>
  <si>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</si>
  <si>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</si>
  <si>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</si>
  <si>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</si>
  <si>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</si>
  <si>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</si>
  <si>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</si>
  <si>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</si>
  <si>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</si>
  <si>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</si>
  <si>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</si>
  <si>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</si>
  <si>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</si>
  <si>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</si>
  <si>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</si>
  <si>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</si>
  <si>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</si>
  <si>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</si>
  <si>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</si>
  <si>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</si>
  <si>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</si>
  <si>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</si>
  <si>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</si>
  <si>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</si>
  <si>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</si>
  <si>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</si>
  <si>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</si>
  <si>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</si>
  <si>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</si>
  <si>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</si>
  <si>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</si>
  <si>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</si>
  <si>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</si>
  <si>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</si>
  <si>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</si>
  <si>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</si>
  <si>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</si>
  <si>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</si>
  <si>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</si>
  <si>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</si>
  <si>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</si>
  <si>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</si>
  <si>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</si>
  <si>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</si>
  <si>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</si>
  <si>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</si>
  <si>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</si>
  <si>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</si>
  <si>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</si>
  <si>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</si>
  <si>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</si>
  <si>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</si>
  <si>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</si>
  <si>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</si>
  <si>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</si>
  <si>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</si>
  <si>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</si>
  <si>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</si>
  <si>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</si>
  <si>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</si>
  <si>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</si>
  <si>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</si>
  <si>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</si>
  <si>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</si>
  <si>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</si>
  <si>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</si>
  <si>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</si>
  <si>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</si>
  <si>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</si>
  <si>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</si>
  <si>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</si>
  <si>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</si>
  <si>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</si>
  <si>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</si>
  <si>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</si>
  <si>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</si>
  <si>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</si>
  <si>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</si>
  <si>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</si>
  <si>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</si>
  <si>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</si>
  <si>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</si>
  <si>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</si>
  <si>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</si>
  <si>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</si>
  <si>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</si>
  <si>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</si>
  <si>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</si>
  <si>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</si>
  <si>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</si>
  <si>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</si>
  <si>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</si>
  <si>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</si>
  <si>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</si>
  <si>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</si>
  <si>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</si>
  <si>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</si>
  <si>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</si>
  <si>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</si>
  <si>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</si>
  <si>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</si>
  <si>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</si>
  <si>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</si>
  <si>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</si>
  <si>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</si>
  <si>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</si>
  <si>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</si>
  <si>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</si>
  <si>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</si>
  <si>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</si>
  <si>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</si>
  <si>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</si>
  <si>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</si>
  <si>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</si>
  <si>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</si>
  <si>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</si>
  <si>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</si>
  <si>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</si>
  <si>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</si>
  <si>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</si>
  <si>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</si>
  <si>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</si>
  <si>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</si>
  <si>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</si>
  <si>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</si>
  <si>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</si>
  <si>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</si>
  <si>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</si>
  <si>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</si>
  <si>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</si>
  <si>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</si>
  <si>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</si>
  <si>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</si>
  <si>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</si>
  <si>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</si>
  <si>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</si>
  <si>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</si>
  <si>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</si>
  <si>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</si>
  <si>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</si>
  <si>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</si>
  <si>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</si>
  <si>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</si>
  <si>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</si>
  <si>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</si>
  <si>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</si>
  <si>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</si>
  <si>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</si>
  <si>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</si>
  <si>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</si>
  <si>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</si>
  <si>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</si>
  <si>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</si>
  <si>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</si>
  <si>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</si>
  <si>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</si>
  <si>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</si>
  <si>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</si>
  <si>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</si>
  <si>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</si>
  <si>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</si>
  <si>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</si>
  <si>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</si>
  <si>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</si>
  <si>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</si>
  <si>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</si>
  <si>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</si>
  <si>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</si>
  <si>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</si>
  <si>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</si>
  <si>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</si>
  <si>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</si>
  <si>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</si>
  <si>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</si>
  <si>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</si>
  <si>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</si>
  <si>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</si>
  <si>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</si>
  <si>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</si>
  <si>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</si>
  <si>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</si>
  <si>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</si>
  <si>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</si>
  <si>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</si>
  <si>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</si>
  <si>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</si>
  <si>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</si>
  <si>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</si>
  <si>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</si>
  <si>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</si>
  <si>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</si>
  <si>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</si>
  <si>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</si>
  <si>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</si>
  <si>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</si>
  <si>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</si>
  <si>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</si>
  <si>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</si>
  <si>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</si>
  <si>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</si>
  <si>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</si>
  <si>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</si>
  <si>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</si>
  <si>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</si>
  <si>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</si>
  <si>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</si>
  <si>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</si>
  <si>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</si>
  <si>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</si>
  <si>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</si>
  <si>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</si>
  <si>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</si>
  <si>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</si>
  <si>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</si>
  <si>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</si>
  <si>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</si>
  <si>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</si>
  <si>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</si>
  <si>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</si>
  <si>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</si>
  <si>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</si>
  <si>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</si>
  <si>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</si>
  <si>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</si>
  <si>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</si>
  <si>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</si>
  <si>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</si>
  <si>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</si>
  <si>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</si>
  <si>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</si>
  <si>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</si>
  <si>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</si>
  <si>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</si>
  <si>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</si>
  <si>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</si>
  <si>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</si>
  <si>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</si>
  <si>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</si>
  <si>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</si>
  <si>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</si>
  <si>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</si>
  <si>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</si>
  <si>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</si>
  <si>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</si>
  <si>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</si>
  <si>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</si>
  <si>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</si>
  <si>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</si>
  <si>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</si>
  <si>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</si>
  <si>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</si>
  <si>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</si>
  <si>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</si>
  <si>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</si>
  <si>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</si>
  <si>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</si>
  <si>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</si>
  <si>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</si>
  <si>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</si>
  <si>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</si>
  <si>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</si>
  <si>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</si>
  <si>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</si>
  <si>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</si>
  <si>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</si>
  <si>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</si>
  <si>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</si>
  <si>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</si>
  <si>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</si>
  <si>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</si>
  <si>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</si>
  <si>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</si>
  <si>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</si>
  <si>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</si>
  <si>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</si>
  <si>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</si>
  <si>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</si>
  <si>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</si>
  <si>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</si>
  <si>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</si>
  <si>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</si>
  <si>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</si>
  <si>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</si>
  <si>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</si>
  <si>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</si>
  <si>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</si>
  <si>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</si>
  <si>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</si>
  <si>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</si>
  <si>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</si>
  <si>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</si>
  <si>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</si>
  <si>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</si>
  <si>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</si>
  <si>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</si>
  <si>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</si>
  <si>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</si>
  <si>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</si>
  <si>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</si>
  <si>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</si>
  <si>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</si>
  <si>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</si>
  <si>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</si>
  <si>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</si>
  <si>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</si>
  <si>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</si>
  <si>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</si>
  <si>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</si>
  <si>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</si>
  <si>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</si>
  <si>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</si>
  <si>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</si>
  <si>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</si>
  <si>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</si>
  <si>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</si>
  <si>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</si>
  <si>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</si>
  <si>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</si>
  <si>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</si>
  <si>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</si>
  <si>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</si>
  <si>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</si>
  <si>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</si>
  <si>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</si>
  <si>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</si>
  <si>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</si>
  <si>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</si>
  <si>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</si>
  <si>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</si>
  <si>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</si>
  <si>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</si>
  <si>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</si>
  <si>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</si>
  <si>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</si>
  <si>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</si>
  <si>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</si>
  <si>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</si>
  <si>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</si>
  <si>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</si>
  <si>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</si>
  <si>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</si>
  <si>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</si>
  <si>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</si>
  <si>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</si>
  <si>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</si>
  <si>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</si>
  <si>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</si>
  <si>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</si>
  <si>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</si>
  <si>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</si>
  <si>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</si>
  <si>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</si>
  <si>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</si>
  <si>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</si>
  <si>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</si>
  <si>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</si>
  <si>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</si>
  <si>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</si>
  <si>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</si>
  <si>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</si>
  <si>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</si>
  <si>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</si>
  <si>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</si>
  <si>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</si>
  <si>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</si>
  <si>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</si>
  <si>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</si>
  <si>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</si>
  <si>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</si>
  <si>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</si>
  <si>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</si>
  <si>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</si>
  <si>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</si>
  <si>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</si>
  <si>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</si>
  <si>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</si>
  <si>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</si>
  <si>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</si>
  <si>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</si>
  <si>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</si>
  <si>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</si>
  <si>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</si>
  <si>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</si>
  <si>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</si>
  <si>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</si>
  <si>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</si>
  <si>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</si>
  <si>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</si>
  <si>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</si>
  <si>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</si>
  <si>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</si>
  <si>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</si>
  <si>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</si>
  <si>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</si>
  <si>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</si>
  <si>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</si>
  <si>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</si>
  <si>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</si>
  <si>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</si>
  <si>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</si>
  <si>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</si>
  <si>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</si>
  <si>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</si>
  <si>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</si>
  <si>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</si>
  <si>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</si>
  <si>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</si>
  <si>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</si>
  <si>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</si>
  <si>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</si>
  <si>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</si>
  <si>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</si>
  <si>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</si>
  <si>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</si>
  <si>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</si>
  <si>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</si>
  <si>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</si>
  <si>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</si>
  <si>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</si>
  <si>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</si>
  <si>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</si>
  <si>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</si>
  <si>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</si>
  <si>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</si>
  <si>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</si>
  <si>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</si>
  <si>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</si>
  <si>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</si>
  <si>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</si>
  <si>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</si>
  <si>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</si>
  <si>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</si>
  <si>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</si>
  <si>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</si>
  <si>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</si>
  <si>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</si>
  <si>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</si>
  <si>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</si>
  <si>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</si>
  <si>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</si>
  <si>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</si>
  <si>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</si>
  <si>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</si>
  <si>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</si>
  <si>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</si>
  <si>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</si>
  <si>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</si>
  <si>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</si>
  <si>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</si>
  <si>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</si>
  <si>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</si>
  <si>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</si>
  <si>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</si>
  <si>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</si>
  <si>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</si>
  <si>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</si>
  <si>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</si>
  <si>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</si>
  <si>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</si>
  <si>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</si>
  <si>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</si>
  <si>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</si>
  <si>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</si>
  <si>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</si>
  <si>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</si>
  <si>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</si>
  <si>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</si>
  <si>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</si>
  <si>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</si>
  <si>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</si>
  <si>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</si>
  <si>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</si>
  <si>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</si>
  <si>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</si>
  <si>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</si>
  <si>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</si>
  <si>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</si>
  <si>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</si>
  <si>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</si>
  <si>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</si>
  <si>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</si>
  <si>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</si>
  <si>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</si>
  <si>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</si>
  <si>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</si>
  <si>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</si>
  <si>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</si>
  <si>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</si>
  <si>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</si>
  <si>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</si>
  <si>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</si>
  <si>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</si>
  <si>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</si>
  <si>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</si>
  <si>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</si>
  <si>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</si>
  <si>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</si>
  <si>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</si>
  <si>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</si>
  <si>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</si>
  <si>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</si>
  <si>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</si>
  <si>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</si>
  <si>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</si>
  <si>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</si>
  <si>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</si>
  <si>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</si>
  <si>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</si>
  <si>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</si>
  <si>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</si>
  <si>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</si>
  <si>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</si>
  <si>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</si>
  <si>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</si>
  <si>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</si>
  <si>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</si>
  <si>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</si>
  <si>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</si>
  <si>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</si>
  <si>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</si>
  <si>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</si>
  <si>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</si>
  <si>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</si>
  <si>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</si>
  <si>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</si>
  <si>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</si>
  <si>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</si>
  <si>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</si>
  <si>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</si>
  <si>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</si>
  <si>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</si>
  <si>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</si>
  <si>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</si>
  <si>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</si>
  <si>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</si>
  <si>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</si>
  <si>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</si>
  <si>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</si>
  <si>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</si>
  <si>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</si>
  <si>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</si>
  <si>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</si>
  <si>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</si>
  <si>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</si>
  <si>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</si>
  <si>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</si>
  <si>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</si>
  <si>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</si>
  <si>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</si>
  <si>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</si>
  <si>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</si>
  <si>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</si>
  <si>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</si>
  <si>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</si>
  <si>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</si>
  <si>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</si>
  <si>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</si>
  <si>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</si>
  <si>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</si>
  <si>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</si>
  <si>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</si>
  <si>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</si>
  <si>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</si>
  <si>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</si>
  <si>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</si>
  <si>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</si>
  <si>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</si>
  <si>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</si>
  <si>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</si>
  <si>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</si>
  <si>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</si>
  <si>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</si>
  <si>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</si>
  <si>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</si>
  <si>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</si>
  <si>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</si>
  <si>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</si>
  <si>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</si>
  <si>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</si>
  <si>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</si>
  <si>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</si>
  <si>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</si>
  <si>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</si>
  <si>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</si>
  <si>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</si>
  <si>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</si>
  <si>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</si>
  <si>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</si>
  <si>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</si>
  <si>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</si>
  <si>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</si>
  <si>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</si>
  <si>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</si>
  <si>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</si>
  <si>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</si>
  <si>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</si>
  <si>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</si>
  <si>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</si>
  <si>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</si>
  <si>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</si>
  <si>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</si>
  <si>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</si>
  <si>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</si>
  <si>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</si>
  <si>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</si>
  <si>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</si>
  <si>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</si>
  <si>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</si>
  <si>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</si>
  <si>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</si>
  <si>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</si>
  <si>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</si>
  <si>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</si>
  <si>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</si>
  <si>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</si>
  <si>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</si>
  <si>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</si>
  <si>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</si>
  <si>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</si>
  <si>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</si>
  <si>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</si>
  <si>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</si>
  <si>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</si>
  <si>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</si>
  <si>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</si>
  <si>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</si>
  <si>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</si>
  <si>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</si>
  <si>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</si>
  <si>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</si>
  <si>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</si>
  <si>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</si>
  <si>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</si>
  <si>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</si>
  <si>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</si>
  <si>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</si>
  <si>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</si>
  <si>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</si>
  <si>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</si>
  <si>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</si>
  <si>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</si>
  <si>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</si>
  <si>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</si>
  <si>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</si>
  <si>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</si>
  <si>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</si>
  <si>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</si>
  <si>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</si>
  <si>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</si>
  <si>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</si>
  <si>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</si>
  <si>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</si>
  <si>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</si>
  <si>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</si>
  <si>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</si>
  <si>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</si>
  <si>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</si>
  <si>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</si>
  <si>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</si>
  <si>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</si>
  <si>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</si>
  <si>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</si>
  <si>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</si>
  <si>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</si>
  <si>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</si>
  <si>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</si>
  <si>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</si>
  <si>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</si>
  <si>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</si>
  <si>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</si>
  <si>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</si>
  <si>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</si>
  <si>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</si>
  <si>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</si>
  <si>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</si>
  <si>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</si>
  <si>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</si>
  <si>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</si>
  <si>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</si>
  <si>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</si>
  <si>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</si>
  <si>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</si>
  <si>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</si>
  <si>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</si>
  <si>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</si>
  <si>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</si>
  <si>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</si>
  <si>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</si>
  <si>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</si>
  <si>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</si>
  <si>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</si>
  <si>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</si>
  <si>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</si>
  <si>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</si>
  <si>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</si>
  <si>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</si>
  <si>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</si>
  <si>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</si>
  <si>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</si>
  <si>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</si>
  <si>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</si>
  <si>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</si>
  <si>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</si>
  <si>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</si>
  <si>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</si>
  <si>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</si>
  <si>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</si>
  <si>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</si>
  <si>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</si>
  <si>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</si>
  <si>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</si>
  <si>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</si>
  <si>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</si>
  <si>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</si>
  <si>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</si>
  <si>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</si>
  <si>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</si>
  <si>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</si>
  <si>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</si>
  <si>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</si>
  <si>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</si>
  <si>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</si>
  <si>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</si>
  <si>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</si>
  <si>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</si>
  <si>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</si>
  <si>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</si>
  <si>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</si>
  <si>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</si>
  <si>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</si>
  <si>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</si>
  <si>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</si>
  <si>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</si>
  <si>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</si>
  <si>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</si>
  <si>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</si>
  <si>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</si>
  <si>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</si>
  <si>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</si>
  <si>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</si>
  <si>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</si>
  <si>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</si>
  <si>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</si>
  <si>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</si>
  <si>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</si>
  <si>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</si>
  <si>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</si>
  <si>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</si>
  <si>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</si>
  <si>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</si>
  <si>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</si>
  <si>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</si>
  <si>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</si>
  <si>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</si>
  <si>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</si>
  <si>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</si>
  <si>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</si>
  <si>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</si>
  <si>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</si>
  <si>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</si>
  <si>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</si>
  <si>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</si>
  <si>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</si>
  <si>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</si>
  <si>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</si>
  <si>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</si>
  <si>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</si>
  <si>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</si>
  <si>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</si>
  <si>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</si>
  <si>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</si>
  <si>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</si>
  <si>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</si>
  <si>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</si>
  <si>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</si>
  <si>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</si>
  <si>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</si>
  <si>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</si>
  <si>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</si>
  <si>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</si>
  <si>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</si>
  <si>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</si>
  <si>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</si>
  <si>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</si>
  <si>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</si>
  <si>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</si>
  <si>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</si>
  <si>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</si>
  <si>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</si>
  <si>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</si>
  <si>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</si>
  <si>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</si>
  <si>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</si>
  <si>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</si>
  <si>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</si>
  <si>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</si>
  <si>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</si>
  <si>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</si>
  <si>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</si>
  <si>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</si>
  <si>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</si>
  <si>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</si>
  <si>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</si>
  <si>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</si>
  <si>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</si>
  <si>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</si>
  <si>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</si>
  <si>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</si>
  <si>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</si>
  <si>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</si>
  <si>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</si>
  <si>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</si>
  <si>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</si>
  <si>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</si>
  <si>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</si>
  <si>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</si>
  <si>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</si>
  <si>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</si>
  <si>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</si>
  <si>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</si>
  <si>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</si>
  <si>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</si>
  <si>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</si>
  <si>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</si>
  <si>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</si>
  <si>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</si>
  <si>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</si>
  <si>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</si>
  <si>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</si>
  <si>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</si>
  <si>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</si>
  <si>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</si>
  <si>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</si>
  <si>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</si>
  <si>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</si>
  <si>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</si>
  <si>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</si>
  <si>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</si>
  <si>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</si>
  <si>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</si>
  <si>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</si>
  <si>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</si>
  <si>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</si>
  <si>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</si>
  <si>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</si>
  <si>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</si>
  <si>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</si>
  <si>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</si>
  <si>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</si>
  <si>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</si>
  <si>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</si>
  <si>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</si>
  <si>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</si>
  <si>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</si>
  <si>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</si>
  <si>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</si>
  <si>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</si>
  <si>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</si>
  <si>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</si>
  <si>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</si>
  <si>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</si>
  <si>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</si>
  <si>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</si>
  <si>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</si>
  <si>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</si>
  <si>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</si>
  <si>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</si>
  <si>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</si>
  <si>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</si>
  <si>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</si>
  <si>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</si>
  <si>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</si>
  <si>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</si>
  <si>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</si>
  <si>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</si>
  <si>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</si>
  <si>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</si>
  <si>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</si>
  <si>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</si>
  <si>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</si>
  <si>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</si>
  <si>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</si>
  <si>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</si>
  <si>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</si>
  <si>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</si>
  <si>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</si>
  <si>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</si>
  <si>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</si>
  <si>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</si>
  <si>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</si>
  <si>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</si>
  <si>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</si>
  <si>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</si>
  <si>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</si>
  <si>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</si>
  <si>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</si>
  <si>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</si>
  <si>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</si>
  <si>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</si>
  <si>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</si>
  <si>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</si>
  <si>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</si>
  <si>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</si>
  <si>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</si>
  <si>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</si>
  <si>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</si>
  <si>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</si>
  <si>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</si>
  <si>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</si>
  <si>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</si>
  <si>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</si>
  <si>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</si>
  <si>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</si>
  <si>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</si>
  <si>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</si>
  <si>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</si>
  <si>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</si>
  <si>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</si>
  <si>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</si>
  <si>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</si>
  <si>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</si>
  <si>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</si>
  <si>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</si>
  <si>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</si>
  <si>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</si>
  <si>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</si>
  <si>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</si>
  <si>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</si>
  <si>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</si>
  <si>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</si>
  <si>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</si>
  <si>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</si>
  <si>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</si>
  <si>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</si>
  <si>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</si>
  <si>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</si>
  <si>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</si>
  <si>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</si>
  <si>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</si>
  <si>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</si>
  <si>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</si>
  <si>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</si>
  <si>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</si>
  <si>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</si>
  <si>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</si>
  <si>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</si>
  <si>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</si>
  <si>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</si>
  <si>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</si>
  <si>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</si>
  <si>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</si>
  <si>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</si>
  <si>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</si>
  <si>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</si>
  <si>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</si>
  <si>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</si>
  <si>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</si>
  <si>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</si>
  <si>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</si>
  <si>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</si>
  <si>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</si>
  <si>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</si>
  <si>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</si>
  <si>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</si>
  <si>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</si>
  <si>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</si>
  <si>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</si>
  <si>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</si>
  <si>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</si>
  <si>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</si>
  <si>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</si>
  <si>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</si>
  <si>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</si>
  <si>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</si>
  <si>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</si>
  <si>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</si>
  <si>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</si>
  <si>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</si>
  <si>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</si>
  <si>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</si>
  <si>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</si>
  <si>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</si>
  <si>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</si>
  <si>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</si>
  <si>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</si>
  <si>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</si>
  <si>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</si>
  <si>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</si>
  <si>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</si>
  <si>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</si>
  <si>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</si>
  <si>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</si>
  <si>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</si>
  <si>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</si>
  <si>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</si>
  <si>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</si>
  <si>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</si>
  <si>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</si>
  <si>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</si>
  <si>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</si>
  <si>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</si>
  <si>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</si>
  <si>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</si>
  <si>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</si>
  <si>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</si>
  <si>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</si>
  <si>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</si>
  <si>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</si>
  <si>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</si>
  <si>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</si>
  <si>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</si>
  <si>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</si>
  <si>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</si>
  <si>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</si>
  <si>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</si>
  <si>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</si>
  <si>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</si>
  <si>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</si>
  <si>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</si>
  <si>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</si>
  <si>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</si>
  <si>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</si>
  <si>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</si>
  <si>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</si>
  <si>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</si>
  <si>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</si>
  <si>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</si>
  <si>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</si>
  <si>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</si>
  <si>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</si>
  <si>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</si>
  <si>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</si>
  <si>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</si>
  <si>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</si>
  <si>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</si>
  <si>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</si>
  <si>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</si>
  <si>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</si>
  <si>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</si>
  <si>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</si>
  <si>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</si>
  <si>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</si>
  <si>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</si>
  <si>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</si>
  <si>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</si>
  <si>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</si>
  <si>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</si>
  <si>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</si>
  <si>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</si>
  <si>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</si>
  <si>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</si>
  <si>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</si>
  <si>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</si>
  <si>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</si>
  <si>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</si>
  <si>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</si>
  <si>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</si>
  <si>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</si>
  <si>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</si>
  <si>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</si>
  <si>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</si>
  <si>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</si>
  <si>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</si>
  <si>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</si>
  <si>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</si>
  <si>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</si>
  <si>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</si>
  <si>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</si>
  <si>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</si>
  <si>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</si>
  <si>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</si>
  <si>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</si>
  <si>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</si>
  <si>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</si>
  <si>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</si>
  <si>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</si>
  <si>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</si>
  <si>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</si>
  <si>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</si>
  <si>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</si>
  <si>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</si>
  <si>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</si>
  <si>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</si>
  <si>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</si>
  <si>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</si>
  <si>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</si>
  <si>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</si>
  <si>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</si>
  <si>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</si>
  <si>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</si>
  <si>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</si>
  <si>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</si>
  <si>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</si>
  <si>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</si>
  <si>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</si>
  <si>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</si>
  <si>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</si>
  <si>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</si>
  <si>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</si>
  <si>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</si>
  <si>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</si>
  <si>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</si>
  <si>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</si>
  <si>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</si>
  <si>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</si>
  <si>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</si>
  <si>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</si>
  <si>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</si>
  <si>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</si>
  <si>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</si>
  <si>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</si>
  <si>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</si>
  <si>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</si>
  <si>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</si>
  <si>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</si>
  <si>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</si>
  <si>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</si>
  <si>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</si>
  <si>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</si>
  <si>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</si>
  <si>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</si>
  <si>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</si>
  <si>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</si>
  <si>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</si>
  <si>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</si>
  <si>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</si>
  <si>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</si>
  <si>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</si>
  <si>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</si>
  <si>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</si>
  <si>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</si>
  <si>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</si>
  <si>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</si>
  <si>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</si>
  <si>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</si>
  <si>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</si>
  <si>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</si>
  <si>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</si>
  <si>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</si>
  <si>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</si>
  <si>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</si>
  <si>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</si>
  <si>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</si>
  <si>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</si>
  <si>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</si>
  <si>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</si>
  <si>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</si>
  <si>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</si>
  <si>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</si>
  <si>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</si>
  <si>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</si>
  <si>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</si>
  <si>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</si>
  <si>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</si>
  <si>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</si>
  <si>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</si>
  <si>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</si>
  <si>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</si>
  <si>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</si>
  <si>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</si>
  <si>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</si>
  <si>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</si>
  <si>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</si>
  <si>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</si>
  <si>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</si>
  <si>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</si>
  <si>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</si>
  <si>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</si>
  <si>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</si>
  <si>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</si>
  <si>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</si>
  <si>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</si>
  <si>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</si>
  <si>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</si>
  <si>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</si>
  <si>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</si>
  <si>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</si>
  <si>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</si>
  <si>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</si>
  <si>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</si>
  <si>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</si>
  <si>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</si>
  <si>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</si>
  <si>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</si>
  <si>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</si>
  <si>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</si>
  <si>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</si>
  <si>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</si>
  <si>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</si>
  <si>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</si>
  <si>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</si>
  <si>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</si>
  <si>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</si>
  <si>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</si>
  <si>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</si>
  <si>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</si>
  <si>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</si>
  <si>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</si>
  <si>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</si>
  <si>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</si>
  <si>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</si>
  <si>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</si>
  <si>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</si>
  <si>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</si>
  <si>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</si>
  <si>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</si>
  <si>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</si>
  <si>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</si>
  <si>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</si>
  <si>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</si>
  <si>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</si>
  <si>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</si>
  <si>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</si>
  <si>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</si>
  <si>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</si>
  <si>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</si>
  <si>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</si>
  <si>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</si>
  <si>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</si>
  <si>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</si>
  <si>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</si>
  <si>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</si>
  <si>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</si>
  <si>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</si>
  <si>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</si>
  <si>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</si>
  <si>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</si>
  <si>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</si>
  <si>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</si>
  <si>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</si>
  <si>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</si>
  <si>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</si>
  <si>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</si>
  <si>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</si>
  <si>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</si>
  <si>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</si>
  <si>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</si>
  <si>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</si>
  <si>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</si>
  <si>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</si>
  <si>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</si>
  <si>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</si>
  <si>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</si>
  <si>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</si>
  <si>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</si>
  <si>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</si>
  <si>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</si>
  <si>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</si>
  <si>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</si>
  <si>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</si>
  <si>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</si>
  <si>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</si>
  <si>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</si>
  <si>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</si>
  <si>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</si>
  <si>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</si>
  <si>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</si>
  <si>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</si>
  <si>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</si>
  <si>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</si>
  <si>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</si>
  <si>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</si>
  <si>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</si>
  <si>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</si>
  <si>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</si>
  <si>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</si>
  <si>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</si>
  <si>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</si>
  <si>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</si>
  <si>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</si>
  <si>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</si>
  <si>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</si>
  <si>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</si>
  <si>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</si>
  <si>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</si>
  <si>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</si>
  <si>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</si>
  <si>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</si>
  <si>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</si>
  <si>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</si>
  <si>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</si>
  <si>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</si>
  <si>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</si>
  <si>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</si>
  <si>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</si>
  <si>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</si>
  <si>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</si>
  <si>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</si>
  <si>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</si>
  <si>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</si>
  <si>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</si>
  <si>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</si>
  <si>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</si>
  <si>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</si>
  <si>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</si>
  <si>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</si>
  <si>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</si>
  <si>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</si>
  <si>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</si>
  <si>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</si>
  <si>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</si>
  <si>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</si>
  <si>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</si>
  <si>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</si>
  <si>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</si>
  <si>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</si>
  <si>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</si>
  <si>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</si>
  <si>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</si>
  <si>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</si>
  <si>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</si>
  <si>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</si>
  <si>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</si>
  <si>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</si>
  <si>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</si>
  <si>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</si>
  <si>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</si>
  <si>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</si>
  <si>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</si>
  <si>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</si>
  <si>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</si>
  <si>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</si>
  <si>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</si>
  <si>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</si>
  <si>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</si>
  <si>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</si>
  <si>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</si>
  <si>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</si>
  <si>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</si>
  <si>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</si>
  <si>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</si>
  <si>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</si>
  <si>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</si>
  <si>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</si>
  <si>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</si>
  <si>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</si>
  <si>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</si>
  <si>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</si>
  <si>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</si>
  <si>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</si>
  <si>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</si>
  <si>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</si>
  <si>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</si>
  <si>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</si>
  <si>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</si>
  <si>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</si>
  <si>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</si>
  <si>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</si>
  <si>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</si>
  <si>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</si>
  <si>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</si>
  <si>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</si>
  <si>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</si>
  <si>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</si>
  <si>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</si>
  <si>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</si>
  <si>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</si>
  <si>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</si>
  <si>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</si>
  <si>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</si>
  <si>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</si>
  <si>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</si>
  <si>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</si>
  <si>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</si>
  <si>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</si>
  <si>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</si>
  <si>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</si>
  <si>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</si>
  <si>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</si>
  <si>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</si>
  <si>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</si>
  <si>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</si>
  <si>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</si>
  <si>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</si>
  <si>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</si>
  <si>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</si>
  <si>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</si>
  <si>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</si>
  <si>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</si>
  <si>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</si>
  <si>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</si>
  <si>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</si>
  <si>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</si>
  <si>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</si>
  <si>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</si>
  <si>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</si>
  <si>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</si>
  <si>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</si>
  <si>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</si>
  <si>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</si>
  <si>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</si>
  <si>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</si>
  <si>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</si>
  <si>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</si>
  <si>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</si>
  <si>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</si>
  <si>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</si>
  <si>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</si>
  <si>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</si>
  <si>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</si>
  <si>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</si>
  <si>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</si>
  <si>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</si>
  <si>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</si>
  <si>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</si>
  <si>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</si>
  <si>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</si>
  <si>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</si>
  <si>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</si>
  <si>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</si>
  <si>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</si>
  <si>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</si>
  <si>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</si>
  <si>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</si>
  <si>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</si>
  <si>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</si>
  <si>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</si>
  <si>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</si>
  <si>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</si>
  <si>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</si>
  <si>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</si>
  <si>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</si>
  <si>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</si>
  <si>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</si>
  <si>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</si>
  <si>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</si>
  <si>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</si>
  <si>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</si>
  <si>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</si>
  <si>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</si>
  <si>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</si>
  <si>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</si>
  <si>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</si>
  <si>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</si>
  <si>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</si>
  <si>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</si>
  <si>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</si>
  <si>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</si>
  <si>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</si>
  <si>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</si>
  <si>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</si>
  <si>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</si>
  <si>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</si>
  <si>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</si>
  <si>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</si>
  <si>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</si>
  <si>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</si>
  <si>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</si>
  <si>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</si>
  <si>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</si>
  <si>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</si>
  <si>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</si>
  <si>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</si>
  <si>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</si>
  <si>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</si>
  <si>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</si>
  <si>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</si>
  <si>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</si>
  <si>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</si>
  <si>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</si>
  <si>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</si>
  <si>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</si>
  <si>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</si>
  <si>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</si>
  <si>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</si>
  <si>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</si>
  <si>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</si>
  <si>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</si>
  <si>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</si>
  <si>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</si>
  <si>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</si>
  <si>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</si>
  <si>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</si>
  <si>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</si>
  <si>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</si>
  <si>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</si>
  <si>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</si>
  <si>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</si>
  <si>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</si>
  <si>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</si>
  <si>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</si>
  <si>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</si>
  <si>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</si>
  <si>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</si>
  <si>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</si>
  <si>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</si>
  <si>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</si>
  <si>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</si>
  <si>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</si>
  <si>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</si>
  <si>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</si>
  <si>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</si>
  <si>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</si>
  <si>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</si>
  <si>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</si>
  <si>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</si>
  <si>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</si>
  <si>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</si>
  <si>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</si>
  <si>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</si>
  <si>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</si>
  <si>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</si>
  <si>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</si>
  <si>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</si>
  <si>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</si>
  <si>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</si>
  <si>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</si>
  <si>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</si>
  <si>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</si>
  <si>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</si>
  <si>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</si>
  <si>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</si>
  <si>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</si>
  <si>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</si>
  <si>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</si>
  <si>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</si>
  <si>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</si>
  <si>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</si>
  <si>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</si>
  <si>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</si>
  <si>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</si>
  <si>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</si>
  <si>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</si>
  <si>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</si>
  <si>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</si>
  <si>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</si>
  <si>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</si>
  <si>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</si>
  <si>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</si>
  <si>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</si>
  <si>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</si>
  <si>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</si>
  <si>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</si>
  <si>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</si>
  <si>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</si>
  <si>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</si>
  <si>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</si>
  <si>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</si>
  <si>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</si>
  <si>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</si>
  <si>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</si>
  <si>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</si>
  <si>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</si>
  <si>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</si>
  <si>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</si>
  <si>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</si>
  <si>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</si>
  <si>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</si>
  <si>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</si>
  <si>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</si>
  <si>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</si>
  <si>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</si>
  <si>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</si>
  <si>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</si>
  <si>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</si>
  <si>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</si>
  <si>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</si>
  <si>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</si>
  <si>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</si>
  <si>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</si>
  <si>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</si>
  <si>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</si>
  <si>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</si>
  <si>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</si>
  <si>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</si>
  <si>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</si>
  <si>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</si>
  <si>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</si>
  <si>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</si>
  <si>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</si>
  <si>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</si>
  <si>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</si>
  <si>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</si>
  <si>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</si>
  <si>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</si>
  <si>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</si>
  <si>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</si>
  <si>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</si>
  <si>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</si>
  <si>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</si>
  <si>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</si>
  <si>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</si>
  <si>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</si>
  <si>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</si>
  <si>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</si>
  <si>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</si>
  <si>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</si>
  <si>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</si>
  <si>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</si>
  <si>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</si>
  <si>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</si>
  <si>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</si>
  <si>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</si>
  <si>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</si>
  <si>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</si>
  <si>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</si>
  <si>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</si>
  <si>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</si>
  <si>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</si>
  <si>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</si>
  <si>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</si>
  <si>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</si>
  <si>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</si>
  <si>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</si>
  <si>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</si>
  <si>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</si>
  <si>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</si>
  <si>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</si>
  <si>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</si>
  <si>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</si>
  <si>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</si>
  <si>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</si>
  <si>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</si>
  <si>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</si>
  <si>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</si>
  <si>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</si>
  <si>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</si>
  <si>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</si>
  <si>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</si>
  <si>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</si>
  <si>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</si>
  <si>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</si>
  <si>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</si>
  <si>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</si>
  <si>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</si>
  <si>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</si>
  <si>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</si>
  <si>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</si>
  <si>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</si>
  <si>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</si>
  <si>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</si>
  <si>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</si>
  <si>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</si>
  <si>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</si>
  <si>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</si>
  <si>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</si>
  <si>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</si>
  <si>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</si>
  <si>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</si>
  <si>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</si>
  <si>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</si>
  <si>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</si>
  <si>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</si>
  <si>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</si>
  <si>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</si>
  <si>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</si>
  <si>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</si>
  <si>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</si>
  <si>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</si>
  <si>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</si>
  <si>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</si>
  <si>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</si>
  <si>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</si>
  <si>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</si>
  <si>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</si>
  <si>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</si>
  <si>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</si>
  <si>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</si>
  <si>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</si>
  <si>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</si>
  <si>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</si>
  <si>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</si>
  <si>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</si>
  <si>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</si>
  <si>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</si>
  <si>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</si>
  <si>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</si>
  <si>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</si>
  <si>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</si>
  <si>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</si>
  <si>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</si>
  <si>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</si>
  <si>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</si>
  <si>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</si>
  <si>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</si>
  <si>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</si>
  <si>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</si>
  <si>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</si>
  <si>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</si>
  <si>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</si>
  <si>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</si>
  <si>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</si>
  <si>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</si>
  <si>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</si>
  <si>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</si>
  <si>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</si>
  <si>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</si>
  <si>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</si>
  <si>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</si>
  <si>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</si>
  <si>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</si>
  <si>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</si>
  <si>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</si>
  <si>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</si>
  <si>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</si>
  <si>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</si>
  <si>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</si>
  <si>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</si>
  <si>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</si>
  <si>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</si>
  <si>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</si>
  <si>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</si>
  <si>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</si>
  <si>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</si>
  <si>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</si>
  <si>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</si>
  <si>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</si>
  <si>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</si>
  <si>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</si>
  <si>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</si>
  <si>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</si>
  <si>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</si>
  <si>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</si>
  <si>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</si>
  <si>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</si>
  <si>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</si>
  <si>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</si>
  <si>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</si>
  <si>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</si>
  <si>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</si>
  <si>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</si>
  <si>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</si>
  <si>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</si>
  <si>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</si>
  <si>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</si>
  <si>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</si>
  <si>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</si>
  <si>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</si>
  <si>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</si>
  <si>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</si>
  <si>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</si>
  <si>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</si>
  <si>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</si>
  <si>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</si>
  <si>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</si>
  <si>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</si>
  <si>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</si>
  <si>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</si>
  <si>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</si>
  <si>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</si>
  <si>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</si>
  <si>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</si>
  <si>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</si>
  <si>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</si>
  <si>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</si>
  <si>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</si>
  <si>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</si>
  <si>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</si>
  <si>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</si>
  <si>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</si>
  <si>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</si>
  <si>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</si>
  <si>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</si>
  <si>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</si>
  <si>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</si>
  <si>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</si>
  <si>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</si>
  <si>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</si>
  <si>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</si>
  <si>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</si>
  <si>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</si>
  <si>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</si>
  <si>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</si>
  <si>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</si>
  <si>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</si>
  <si>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</si>
  <si>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</si>
  <si>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</si>
  <si>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</si>
  <si>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</si>
  <si>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</si>
  <si>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</si>
  <si>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</si>
  <si>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</si>
  <si>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</si>
  <si>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</si>
  <si>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</si>
  <si>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</si>
  <si>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</si>
  <si>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</si>
  <si>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</si>
  <si>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</si>
  <si>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</si>
  <si>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</si>
  <si>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</si>
  <si>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</si>
  <si>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</si>
  <si>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</si>
  <si>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</si>
  <si>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</si>
  <si>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</si>
  <si>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</si>
  <si>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</si>
  <si>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</si>
  <si>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</si>
  <si>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</si>
  <si>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</si>
  <si>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</si>
  <si>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</si>
  <si>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</si>
  <si>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</si>
  <si>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</si>
  <si>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</si>
  <si>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</si>
  <si>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</si>
  <si>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</si>
  <si>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</si>
  <si>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</si>
  <si>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</si>
  <si>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</si>
  <si>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</si>
  <si>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</si>
  <si>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</si>
  <si>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</si>
  <si>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</si>
  <si>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</si>
  <si>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</si>
  <si>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</si>
  <si>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</si>
  <si>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</si>
  <si>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</si>
  <si>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</si>
  <si>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</si>
  <si>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</si>
  <si>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</si>
  <si>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</si>
  <si>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</si>
  <si>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</si>
  <si>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</si>
  <si>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</si>
  <si>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</si>
  <si>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</si>
  <si>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</si>
  <si>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</si>
  <si>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</si>
  <si>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</si>
  <si>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</si>
  <si>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</si>
  <si>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</si>
  <si>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</si>
  <si>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</si>
  <si>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</si>
  <si>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</si>
  <si>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</si>
  <si>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</si>
  <si>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</si>
  <si>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</si>
  <si>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</si>
  <si>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</si>
  <si>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</si>
  <si>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</si>
  <si>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</si>
  <si>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</si>
  <si>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</si>
  <si>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</si>
  <si>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</si>
  <si>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</si>
  <si>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</si>
  <si>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</si>
  <si>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</si>
  <si>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</si>
  <si>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</si>
  <si>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</si>
  <si>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</si>
  <si>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</si>
  <si>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</si>
  <si>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</si>
  <si>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</si>
  <si>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</si>
  <si>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</si>
  <si>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</si>
  <si>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</si>
  <si>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</si>
  <si>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</si>
  <si>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</si>
  <si>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</si>
  <si>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</si>
  <si>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</si>
  <si>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</si>
  <si>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</si>
  <si>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</si>
  <si>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</si>
  <si>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</si>
  <si>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</si>
  <si>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</si>
  <si>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</si>
  <si>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</si>
  <si>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</si>
  <si>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</si>
  <si>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</si>
  <si>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</si>
  <si>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</si>
  <si>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</si>
  <si>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</si>
  <si>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</si>
  <si>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</si>
  <si>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</si>
  <si>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</si>
  <si>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</si>
  <si>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</si>
  <si>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</si>
  <si>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</si>
  <si>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</si>
  <si>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</si>
  <si>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</si>
  <si>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</si>
  <si>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</si>
  <si>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</si>
  <si>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</si>
  <si>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</si>
  <si>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</si>
  <si>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</si>
  <si>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</si>
  <si>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</si>
  <si>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</si>
  <si>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</si>
  <si>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</si>
  <si>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</si>
  <si>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</si>
  <si>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</si>
  <si>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</si>
  <si>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</si>
  <si>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</si>
  <si>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</si>
  <si>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</si>
  <si>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</si>
  <si>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</si>
  <si>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</si>
  <si>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</si>
  <si>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</si>
  <si>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</si>
  <si>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</si>
  <si>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</si>
  <si>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</si>
  <si>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</si>
  <si>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</si>
  <si>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</si>
  <si>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</si>
  <si>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</si>
  <si>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</si>
  <si>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</si>
  <si>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</si>
  <si>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</si>
  <si>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</si>
  <si>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</si>
  <si>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</si>
  <si>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</si>
  <si>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</si>
  <si>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</si>
  <si>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</si>
  <si>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</si>
  <si>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</si>
  <si>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</si>
  <si>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</si>
  <si>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</si>
  <si>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</si>
  <si>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</si>
  <si>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</si>
  <si>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</si>
  <si>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</si>
  <si>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</si>
  <si>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</si>
  <si>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</si>
  <si>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</si>
  <si>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</si>
  <si>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</si>
  <si>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</si>
  <si>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</si>
  <si>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</si>
  <si>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</si>
  <si>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</si>
  <si>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</si>
  <si>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</si>
  <si>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</si>
  <si>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</si>
  <si>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</si>
  <si>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</si>
  <si>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</si>
  <si>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</si>
  <si>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</si>
  <si>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</si>
  <si>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</si>
  <si>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</si>
  <si>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</si>
  <si>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</si>
  <si>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</si>
  <si>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</si>
  <si>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</si>
  <si>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</si>
  <si>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</si>
  <si>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</si>
  <si>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</si>
  <si>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</si>
  <si>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</si>
  <si>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</si>
  <si>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</si>
  <si>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</si>
  <si>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</si>
  <si>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</si>
  <si>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</si>
  <si>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</si>
  <si>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</si>
  <si>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</si>
  <si>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</si>
  <si>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</si>
  <si>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</si>
  <si>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</si>
  <si>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</si>
  <si>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</si>
  <si>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</si>
  <si>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</si>
  <si>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</si>
  <si>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</si>
  <si>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</si>
  <si>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</si>
  <si>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</si>
  <si>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</si>
  <si>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</si>
  <si>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</si>
  <si>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</si>
  <si>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</si>
  <si>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</si>
  <si>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</si>
  <si>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</si>
  <si>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</si>
  <si>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</si>
  <si>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</si>
  <si>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</si>
  <si>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</si>
  <si>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</si>
  <si>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</si>
  <si>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</si>
  <si>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</si>
  <si>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</si>
  <si>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</si>
  <si>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</si>
  <si>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</si>
  <si>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</si>
  <si>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</si>
  <si>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</si>
  <si>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</si>
  <si>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</si>
  <si>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</si>
  <si>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</si>
  <si>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</si>
  <si>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</si>
  <si>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</si>
  <si>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</si>
  <si>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</si>
  <si>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</si>
  <si>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</si>
  <si>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</si>
  <si>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</si>
  <si>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</si>
  <si>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</si>
  <si>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</si>
  <si>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</si>
  <si>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</si>
  <si>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</si>
  <si>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</si>
  <si>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</si>
  <si>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</si>
  <si>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</si>
  <si>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</si>
  <si>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</si>
  <si>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</si>
  <si>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</si>
  <si>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</si>
  <si>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</si>
  <si>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</si>
  <si>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</si>
  <si>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</si>
  <si>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</si>
  <si>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</si>
  <si>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</si>
  <si>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</si>
  <si>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</si>
  <si>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</si>
  <si>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</si>
  <si>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</si>
  <si>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</si>
  <si>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</si>
  <si>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</si>
  <si>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</si>
  <si>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</si>
  <si>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</si>
  <si>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</si>
  <si>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</si>
  <si>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</si>
  <si>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</si>
  <si>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</si>
  <si>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</si>
  <si>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</si>
  <si>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</si>
  <si>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</si>
  <si>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</si>
  <si>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</si>
  <si>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</si>
  <si>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</si>
  <si>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</si>
  <si>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</si>
  <si>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</si>
  <si>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</si>
  <si>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</si>
  <si>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</si>
  <si>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</si>
  <si>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</si>
  <si>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</si>
  <si>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</si>
  <si>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</si>
  <si>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</si>
  <si>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</si>
  <si>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</si>
  <si>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</si>
  <si>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</si>
  <si>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</si>
  <si>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</si>
  <si>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</si>
  <si>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</si>
  <si>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</si>
  <si>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</si>
  <si>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</si>
  <si>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</si>
  <si>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</si>
  <si>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</si>
  <si>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</si>
  <si>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</si>
  <si>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</si>
  <si>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</si>
  <si>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</si>
  <si>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</si>
  <si>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</si>
  <si>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</si>
  <si>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</si>
  <si>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</si>
  <si>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</si>
  <si>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</si>
  <si>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</si>
  <si>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</si>
  <si>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</si>
  <si>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</si>
  <si>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</si>
  <si>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</si>
  <si>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</si>
  <si>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</si>
  <si>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</si>
  <si>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</si>
  <si>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</si>
  <si>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</si>
  <si>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</si>
  <si>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</si>
  <si>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</si>
  <si>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</si>
  <si>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</si>
  <si>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</si>
  <si>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</si>
  <si>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</si>
  <si>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</si>
  <si>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</si>
  <si>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</si>
  <si>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</si>
  <si>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</si>
  <si>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</si>
  <si>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</si>
  <si>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</si>
  <si>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</si>
  <si>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</si>
  <si>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</si>
  <si>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</si>
  <si>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</si>
  <si>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</si>
  <si>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</si>
  <si>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</si>
  <si>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</si>
  <si>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</si>
  <si>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</si>
  <si>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</si>
  <si>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</si>
  <si>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</si>
  <si>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</si>
  <si>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</si>
  <si>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</si>
  <si>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</si>
  <si>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</si>
  <si>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</si>
  <si>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</si>
  <si>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</si>
  <si>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</si>
  <si>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</si>
  <si>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</si>
  <si>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</si>
  <si>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</si>
  <si>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</si>
  <si>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</si>
  <si>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</si>
  <si>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</si>
  <si>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</si>
  <si>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</si>
  <si>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</si>
  <si>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</si>
  <si>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</si>
  <si>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</si>
  <si>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</si>
  <si>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</si>
  <si>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</si>
  <si>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</si>
  <si>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</si>
  <si>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</si>
  <si>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</si>
  <si>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</si>
  <si>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</si>
  <si>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</si>
  <si>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</si>
  <si>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</si>
  <si>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</si>
  <si>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</si>
  <si>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</si>
  <si>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</si>
  <si>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</si>
  <si>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</si>
  <si>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</si>
  <si>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</si>
  <si>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</si>
  <si>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</si>
  <si>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</si>
  <si>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</si>
  <si>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</si>
  <si>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</si>
  <si>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</si>
  <si>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</si>
  <si>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</si>
  <si>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</si>
  <si>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</si>
  <si>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</si>
  <si>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</si>
  <si>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</si>
  <si>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</si>
  <si>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</si>
  <si>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</si>
  <si>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</si>
  <si>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</si>
  <si>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</si>
  <si>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</si>
  <si>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</si>
  <si>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</si>
  <si>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</si>
  <si>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</si>
  <si>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</si>
  <si>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</si>
  <si>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</si>
  <si>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</si>
  <si>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</si>
  <si>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</si>
  <si>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</si>
  <si>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</si>
  <si>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</si>
  <si>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</si>
  <si>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</si>
  <si>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</si>
  <si>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</si>
  <si>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</si>
  <si>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</si>
  <si>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</si>
  <si>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</si>
  <si>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</si>
  <si>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</si>
  <si>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</si>
  <si>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</si>
  <si>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</si>
  <si>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</si>
  <si>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</si>
  <si>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</si>
  <si>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</si>
  <si>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</si>
  <si>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</si>
  <si>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</si>
  <si>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</si>
  <si>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</si>
  <si>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</si>
  <si>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</si>
  <si>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</si>
  <si>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</si>
  <si>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</si>
  <si>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</si>
  <si>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</si>
  <si>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</si>
  <si>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</si>
  <si>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</si>
  <si>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</si>
  <si>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</si>
  <si>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</si>
  <si>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</si>
  <si>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</si>
  <si>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</si>
  <si>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</si>
  <si>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</si>
  <si>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</si>
  <si>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</si>
  <si>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</si>
  <si>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</si>
  <si>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</si>
  <si>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</si>
  <si>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</si>
  <si>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</si>
  <si>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</si>
  <si>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</si>
  <si>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</si>
  <si>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</si>
  <si>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</si>
  <si>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</si>
  <si>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</si>
  <si>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</si>
  <si>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</si>
  <si>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</si>
  <si>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</si>
  <si>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</si>
  <si>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</si>
  <si>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</si>
  <si>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</si>
  <si>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</si>
  <si>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</si>
  <si>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</si>
  <si>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</si>
  <si>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</si>
  <si>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</si>
  <si>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</si>
  <si>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</si>
  <si>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</si>
  <si>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</si>
  <si>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</si>
  <si>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</si>
  <si>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</si>
  <si>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</si>
  <si>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</si>
  <si>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</si>
  <si>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</si>
  <si>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</si>
  <si>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</si>
  <si>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</si>
  <si>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</si>
  <si>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</si>
  <si>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</si>
  <si>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</si>
  <si>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</si>
  <si>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</si>
  <si>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</si>
  <si>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</si>
  <si>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</si>
  <si>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</si>
  <si>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</si>
  <si>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</si>
  <si>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</si>
  <si>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</si>
  <si>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</si>
  <si>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</si>
  <si>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</si>
  <si>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</si>
  <si>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</si>
  <si>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</si>
  <si>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</si>
  <si>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</si>
  <si>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</si>
  <si>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</si>
  <si>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</si>
  <si>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</si>
  <si>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</si>
  <si>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</si>
  <si>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</si>
  <si>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</si>
  <si>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</si>
  <si>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</si>
  <si>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</si>
  <si>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</si>
  <si>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</si>
  <si>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</si>
  <si>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</si>
  <si>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</si>
  <si>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</si>
  <si>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</si>
  <si>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</si>
  <si>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</si>
  <si>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</si>
  <si>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</si>
  <si>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</si>
  <si>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</si>
  <si>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</si>
  <si>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</si>
  <si>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</si>
  <si>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</si>
  <si>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</si>
  <si>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</si>
  <si>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</si>
  <si>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</si>
  <si>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</si>
  <si>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</si>
  <si>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</si>
  <si>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</si>
  <si>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</si>
  <si>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</si>
  <si>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</si>
  <si>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</si>
  <si>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</si>
  <si>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</si>
  <si>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</si>
  <si>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</si>
  <si>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</si>
  <si>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</si>
  <si>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</si>
  <si>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</si>
  <si>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</si>
  <si>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</si>
  <si>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</si>
  <si>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</si>
  <si>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</si>
  <si>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</si>
  <si>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</si>
  <si>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</si>
  <si>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</si>
  <si>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</si>
  <si>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</si>
  <si>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</si>
  <si>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</si>
  <si>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</si>
  <si>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</si>
  <si>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</si>
  <si>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</si>
  <si>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</si>
  <si>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</si>
  <si>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</si>
  <si>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</si>
  <si>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</si>
  <si>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</si>
  <si>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</si>
  <si>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</si>
  <si>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</si>
  <si>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</si>
  <si>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</si>
  <si>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</si>
  <si>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</si>
  <si>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</si>
  <si>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</si>
  <si>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</si>
  <si>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</si>
  <si>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</si>
  <si>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</si>
  <si>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</si>
  <si>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PCM-20251128-00000863</t>
  </si>
  <si>
    <t>40 min</t>
  </si>
  <si>
    <t>NO PCM</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</si>
  <si>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</si>
  <si>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</si>
  <si>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</si>
  <si>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</si>
  <si>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</si>
  <si>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</si>
  <si>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</si>
  <si>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</si>
  <si>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</si>
  <si>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TT-20251125-01257- NO New PCM</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</si>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</sst>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326.80597673611192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45989.754402662038</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45989.754402662038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45989.754402662038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45989.754402662038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45989.754402662038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45989.754402662038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45989.754402662038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45989.754402662038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45989.754402662038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45989.754402662038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45989.754402662038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45989.754402662038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45989.754402662038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45989.754402662038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45989.754402662038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45989.754402662038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45989.754402662038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45989.754402662038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45989.754402662038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45989.754402662038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45989.754402662038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45989.754402662038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45989.754402662038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45989.754402662038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45989.754402662038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45989.754402662038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45989.754402662038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45989.754402662038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45989.754402662038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45989.754402662038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45989.754402662038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45989.754402662038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45989.754402662038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45989.754402662038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45989.754402662038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45989.754402662038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45989.754402662038</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EA10EF6B-0D7C-4865-9195-EA93E92BBBED}"/>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164.75456469907658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5.3669836805565865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45989.754402662038</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45989.754402662038</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45989.754402662038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45989.754402662038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45989.754402662038</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45989.754402662038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45989.754402662038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45989.754402662038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45989.754402662038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45989.754402662038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45989.754402662038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45989.754402662038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45989.754402662038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45989.754402662038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45989.754402662038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45989.754402662038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45989.754402662038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45989.754402662038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45989.754402662038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45989.754402662038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45989.754402662038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45989.754402662038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45989.754402662038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45989.754402662038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45989.754402662038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45989.754402662038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45989.754402662038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45989.754402662038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45989.754402662038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45989.754402662038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45989.754402662038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45989.754402662038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45989.754402662038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45989.754402662038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45989.754402662038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45989.754402662038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45989.754402662038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45989.754402662038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45989.754402662038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45989.754402662038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45989.754402662038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45989.754402662038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45989.754402662038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45989.754402662038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45989.754402662038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45989.754402662038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45989.754402662038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45989.754402662038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45989.754402662038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45989.754402662038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45989.754402662038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45989.754402662038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45989.754402662038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45989.754402662038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45989.754402662038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45989.754402662038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45989.754402662038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45989.754402662038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45989.754402662038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45989.754402662038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45989.754402662038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45989.754402662038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45989.754402662038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45989.754402662038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45989.754402662038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45989.754402662038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45989.754402662038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45989.754402662038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45989.754402662038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45989.754402662038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45989.754402662038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45989.754402662038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45989.754402662038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45989.754402662038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45989.754402662038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45989.754402662038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45989.754402662038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45989.754402662038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45989.754402662038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45989.754402662038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45989.754402662038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45989.754402662038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45989.754402662038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45989.754402662038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45989.754402662038</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45989.754402662038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45989.754402662038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45989.754402662038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45989.754402662038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45989.754402662038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45989.754402662038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45989.754402662038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45989.754402662038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45989.754402662038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45989.754402662038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45989.754402662038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45989.754402662038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45989.754402662038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45989.754402662038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45989.754402662038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45989.754402662038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45989.754402662038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45989.754402662038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45989.754402662038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45989.754402662038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45989.754402662038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45989.754402662038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45989.754402662038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45989.754402662038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45989.754402662038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45989.754402662038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45989.754402662038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45989.754402662038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45989.754402662038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45989.754402662038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45989.754402662038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45989.754402662038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45989.754402662038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45989.754402662038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45989.754402662038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45989.754402662038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45989.754402662038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45989.754402662038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45989.754402662038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45989.754402662038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45989.754402662038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45989.754402662038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45989.754402662038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45989.754402662038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45989.754402662038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45989.754402662038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45989.754402662038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45989.754402662038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45989.754402662038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45989.754402662038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45989.754402662038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45989.754402662038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45989.754402662038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45989.754402662038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45989.754402662038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45989.754402662038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45989.754402662038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45989.754402662038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45989.754402662038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45989.754402662038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45989.754402662038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45989.754402662038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45989.754402662038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45989.754402662038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45989.754402662038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45989.754402662038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45989.754402662038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45989.754402662038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45989.754402662038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45989.754402662038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45989.754402662038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45989.754402662038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45989.754402662038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45989.754402662038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45989.754402662038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45989.754402662038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45989.754402662038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45989.754402662038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45989.754402662038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45989.754402662038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45989.754402662038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45989.754402662038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45989.754402662038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45989.754402662038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45989.754402662038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45989.754402662038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45989.754402662038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45989.754402662038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45989.754402662038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45989.754402662038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45989.754402662038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45989.754402662038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45989.754402662038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45989.754402662038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45989.754402662038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45989.754402662038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45989.754402662038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45989.754402662038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45989.754402662038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45989.754402662038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45989.754402662038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45989.754402662038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45989.754402662038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45989.754402662038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45989.754402662038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45989.754402662038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45989.754402662038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45989.754402662038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45989.754402662038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45989.754402662038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45989.754402662038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45989.754402662038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45989.754402662038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45989.754402662038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45989.754402662038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45989.754402662038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45989.754402662038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45989.754402662038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45989.754402662038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45989.754402662038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45989.754402662038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45989.754402662038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45989.754402662038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45989.754402662038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45989.754402662038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45989.754402662038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45989.754402662038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45989.754402662038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45989.754402662038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45989.754402662038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45989.754402662038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45989.754402662038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45989.754402662038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45989.754402662038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45989.754402662038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45989.754402662038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45989.754402662038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45989.754402662038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45989.754402662038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45989.754402662038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45989.754402662038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45989.754402662038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45989.754402662038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45989.754402662038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45989.754402662038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45989.754402662038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45989.754402662038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45989.754402662038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45989.754402662038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45989.754402662038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45989.754402662038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45989.754402662038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45989.754402662038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45989.754402662038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45989.754402662038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45989.754402662038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45989.754402662038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45989.754402662038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45989.754402662038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45989.754402662038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45989.754402662038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45989.754402662038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45989.754402662038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45989.754402662038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45989.754402662038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45989.754402662038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45989.754402662038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45989.754402662038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45989.754402662038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45989.754402662038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45989.754402662038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45989.754402662038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45989.754402662038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45989.754402662038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45989.754402662038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45989.754402662038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45989.754402662038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45989.754402662038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45989.754402662038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45989.754402662038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45989.754402662038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45989.754402662038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45989.754402662038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45989.754402662038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45989.754402662038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45989.754402662038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45989.754402662038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45989.754402662038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45989.754402662038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45989.754402662038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45989.754402662038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45989.754402662038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45989.754402662038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45989.754402662038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45989.754402662038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45989.754402662038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45989.754402662038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45989.754402662038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45989.754402662038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45989.754402662038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45989.754402662038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45989.754402662038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45989.754402662038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45989.754402662038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45989.754402662038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45989.754402662038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45989.754402662038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45989.754402662038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45989.754402662038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45989.754402662038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45989.754402662038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45989.754402662038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45989.754402662038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45989.754402662038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45989.754402662038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45989.754402662038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45989.754402662038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45989.754402662038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45989.754402662038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45989.754402662038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45989.754402662038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45989.754402662038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45989.754402662038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45989.754402662038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45989.754402662038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45989.754402662038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45989.754402662038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45989.754402662038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45989.754402662038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45989.754402662038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45989.754402662038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45989.754402662038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45989.754402662038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45989.754402662038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45989.754402662038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45989.754402662038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45989.754402662038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45989.754402662038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45989.754402662038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45989.754402662038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45989.754402662038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45989.754402662038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45989.754402662038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45989.754402662038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45989.754402662038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45989.754402662038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45989.754402662038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45989.754402662038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45989.754402662038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45989.754402662038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45989.754402662038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45989.754402662038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45989.754402662038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45989.754402662038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45989.754402662038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45989.754402662038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45989.754402662038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45989.754402662038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45989.754402662038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45989.754402662038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45989.754402662038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45989.754402662038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45989.754402662038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45989.754402662038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45989.754402662038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45989.754402662038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45989.754402662038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45989.754402662038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45989.754402662038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45989.754402662038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45989.754402662038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45989.754402662038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45989.754402662038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45989.754402662038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45989.754402662038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45989.754402662038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45989.754402662038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45989.754402662038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45989.754402662038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45989.754402662038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45989.754402662038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45989.754402662038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45989.754402662038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45989.754402662038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45989.754402662038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45989.754402662038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45989.754402662038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45989.754402662038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45989.754402662038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45989.754402662038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45989.754402662038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45989.754402662038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45989.754402662038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45989.754402662038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45989.754402662038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45989.754402662038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45989.754402662038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45989.754402662038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45989.754402662038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45989.754402662038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45989.754402662038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45989.754402662038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45989.754402662038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45989.754402662038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45989.754402662038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45989.754402662038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45989.754402662038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45989.754402662038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45989.754402662038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45989.754402662038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45989.754402662038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45989.754402662038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45989.754402662038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45989.754402662038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45989.754402662038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45989.754402662038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45989.754402662038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45989.754402662038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45989.754402662038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45989.754402662038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45989.754402662038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45989.754402662038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45989.754402662038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45989.754402662038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45989.754402662038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45989.754402662038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45989.754402662038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45989.754402662038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45989.754402662038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45989.754402662038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45989.754402662038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45989.754402662038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45989.754402662038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45989.754402662038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45989.754402662038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45989.754402662038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45989.754402662038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45989.754402662038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45989.754402662038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45989.754402662038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45989.754402662038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45989.754402662038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45989.754402662038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45989.754402662038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45989.754402662038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45989.754402662038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45989.754402662038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45989.754402662038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45989.754402662038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45989.754402662038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45989.754402662038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45989.754402662038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45989.754402662038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45989.754402662038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45989.754402662038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45989.754402662038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45989.754402662038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45989.754402662038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45989.754402662038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45989.754402662038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45989.754402662038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45989.754402662038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45989.754402662038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45989.754402662038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45989.754402662038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45989.754402662038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45989.754402662038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45989.754402662038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45989.754402662038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45989.754402662038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45989.754402662038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45989.754402662038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45989.754402662038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45989.754402662038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45989.754402662038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45989.754402662038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45989.754402662038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45989.754402662038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45989.754402662038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45989.754402662038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45989.754402662038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45989.754402662038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45989.754402662038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45989.754402662038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45989.754402662038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45989.754402662038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45989.754402662038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45989.754402662038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45989.754402662038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45989.754402662038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45989.754402662038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45989.754402662038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45989.754402662038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45989.754402662038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45989.754402662038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45989.754402662038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45989.754402662038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45989.754402662038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45989.754402662038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45989.754402662038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45989.754402662038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45989.754402662038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45989.754402662038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45989.754402662038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45989.754402662038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45989.754402662038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45989.754402662038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45989.754402662038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45989.754402662038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45989.754402662038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45989.754402662038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45989.754402662038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45989.754402662038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45989.754402662038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45989.754402662038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45989.754402662038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45989.754402662038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45989.754402662038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45989.754402662038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45989.754402662038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45989.754402662038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45989.754402662038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45989.754402662038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45989.754402662038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45989.754402662038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45989.754402662038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45989.754402662038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45989.754402662038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45989.754402662038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45989.754402662038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45989.754402662038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45989.754402662038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45989.754402662038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45989.754402662038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45989.754402662038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45989.754402662038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45989.754402662038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45989.754402662038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45989.754402662038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45989.754402662038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45989.754402662038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45989.754402662038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45989.754402662038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45989.754402662038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45989.754402662038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45989.754402662038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45989.754402662038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45989.754402662038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45989.754402662038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45989.754402662038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45989.754402662038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45989.754402662038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45989.754402662038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45989.754402662038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45989.754402662038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45989.754402662038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45989.754402662038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45989.754402662038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45989.754402662038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45989.754402662038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45989.754402662038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45989.754402662038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45989.754402662038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45989.754402662038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45989.754402662038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45989.754402662038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45989.754402662038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45989.754402662038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45989.754402662038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45989.754402662038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45989.754402662038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45989.754402662038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45989.754402662038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45989.754402662038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45989.754402662038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45989.754402662038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45989.754402662038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45989.754402662038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45989.754402662038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45989.754402662038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45989.754402662038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45989.754402662038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45989.754402662038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45989.754402662038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45989.754402662038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45989.754402662038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45989.754402662038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45989.754402662038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45989.754402662038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45989.754402662038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45989.754402662038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45989.754402662038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45989.754402662038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45989.754402662038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45989.754402662038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45989.754402662038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45989.754402662038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45989.754402662038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45989.754402662038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45989.754402662038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45989.754402662038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45989.754402662038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45989.754402662038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45989.754402662038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45989.754402662038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45989.754402662038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45989.754402662038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45989.754402662038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45989.754402662038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45989.754402662038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45989.754402662038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45989.754402662038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45989.754402662038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45989.754402662038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45989.754402662038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45989.754402662038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45989.754402662038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45989.754402662038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45989.754402662038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45989.754402662038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45989.754402662038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45989.754402662038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45989.754402662038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45989.754402662038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45989.754402662038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45989.754402662038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45989.754402662038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45989.754402662038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45989.754402662038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45989.754402662038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45989.754402662038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45989.754402662038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45989.754402662038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45989.754402662038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45989.754402662038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45989.754402662038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45989.754402662038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45989.754402662038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45989.754402662038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45989.754402662038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45989.754402662038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45989.754402662038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45989.754402662038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45989.754402662038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45989.754402662038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45989.754402662038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45989.754402662038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45989.754402662038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45989.754402662038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45989.754402662038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45989.754402662038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45989.754402662038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45989.754402662038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45989.754402662038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45989.754402662038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45989.754402662038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45989.754402662038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45989.754402662038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45989.754402662038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45989.754402662038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45989.754402662038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45989.754402662038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45989.754402662038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45989.754402662038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45989.754402662038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45989.754402662038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45989.754402662038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45989.754402662038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45989.754402662038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45989.754402662038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45989.754402662038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45989.754402662038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45989.754402662038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45989.754402662038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45989.754402662038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45989.754402662038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45989.754402662038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45989.754402662038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45989.754402662038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45989.754402662038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45989.754402662038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45989.754402662038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45989.754402662038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45989.754402662038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45989.754402662038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45989.754402662038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45989.754402662038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45989.754402662038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45989.754402662038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45989.754402662038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45989.754402662038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45989.754402662038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45989.754402662038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45989.754402662038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45989.754402662038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45989.754402662038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45989.754402662038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45989.754402662038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45989.754402662038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45989.754402662038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45989.754402662038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45989.754402662038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45989.754402662038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45989.754402662038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45989.754402662038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45989.754402662038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45989.754402662038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45989.754402662038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45989.754402662038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45989.754402662038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45989.754402662038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45989.754402662038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45989.754402662038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45989.754402662038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45989.754402662038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45989.754402662038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45989.754402662038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45989.754402662038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45989.754402662038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45989.754402662038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45989.754402662038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45989.754402662038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45989.754402662038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45989.754402662038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45989.754402662038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45989.754402662038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45989.754402662038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45989.754402662038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45989.754402662038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45989.754402662038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45989.754402662038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45989.754402662038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45989.754402662038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45989.754402662038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45989.754402662038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45989.754402662038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45989.754402662038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45989.754402662038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45989.754402662038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45989.754402662038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45989.754402662038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45989.754402662038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45989.754402662038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45989.754402662038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45989.754402662038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45989.754402662038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45989.754402662038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45989.754402662038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45989.754402662038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45989.754402662038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45989.754402662038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45989.754402662038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45989.754402662038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45989.754402662038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45989.754402662038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45989.754402662038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45989.754402662038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45989.754402662038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45989.754402662038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45989.754402662038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45989.754402662038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45989.754402662038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45989.754402662038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45989.754402662038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45989.754402662038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45989.754402662038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45989.754402662038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45989.754402662038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45989.754402662038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45989.754402662038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45989.754402662038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45989.754402662038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45989.754402662038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45989.754402662038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45989.754402662038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45989.754402662038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45989.754402662038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45989.754402662038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45989.754402662038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45989.754402662038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45989.754402662038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45989.754402662038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45989.754402662038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45989.754402662038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45989.754402662038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45989.754402662038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45989.754402662038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45989.754402662038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45989.754402662038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45989.754402662038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45989.754402662038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45989.754402662038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45989.754402662038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45989.754402662038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45989.754402662038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45989.754402662038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45989.754402662038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45989.754402662038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45989.754402662038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45989.754402662038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45989.754402662038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45989.754402662038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45989.754402662038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45989.754402662038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45989.754402662038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45989.754402662038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45989.754402662038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45989.754402662038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45989.754402662038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45989.754402662038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45989.754402662038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45989.754402662038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45989.754402662038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45989.754402662038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45989.754402662038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45989.754402662038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45989.754402662038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45989.754402662038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45989.754402662038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45989.754402662038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45989.754402662038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45989.754402662038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45989.754402662038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45989.754402662038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45989.754402662038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45989.754402662038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45989.754402662038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45989.754402662038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45989.754402662038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45989.754402662038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45989.754402662038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45989.754402662038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45989.754402662038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45989.754402662038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45989.754402662038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45989.754402662038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45989.754402662038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45989.754402662038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45989.754402662038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45989.754402662038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45989.754402662038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45989.754402662038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45989.754402662038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45989.754402662038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45989.754402662038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45989.754402662038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45989.754402662038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45989.754402662038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45989.754402662038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45989.754402662038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45989.754402662038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45989.754402662038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45989.754402662038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45989.754402662038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45989.754402662038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45989.754402662038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45989.754402662038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45989.754402662038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45989.754402662038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45989.754402662038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45989.754402662038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45989.754402662038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45989.754402662038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45989.754402662038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45989.754402662038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45989.754402662038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45989.754402662038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45989.754402662038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45989.754402662038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45989.754402662038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45989.754402662038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45989.754402662038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45989.754402662038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45989.754402662038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45989.754402662038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45989.754402662038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45989.754402662038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45989.754402662038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45989.754402662038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45989.754402662038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45989.754402662038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45989.754402662038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45989.754402662038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45989.754402662038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45989.754402662038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45989.754402662038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45989.754402662038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45989.754402662038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45989.754402662038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45989.754402662038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45989.754402662038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45989.754402662038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45989.754402662038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45989.754402662038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45989.754402662038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45989.754402662038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45989.754402662038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45989.754402662038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45989.754402662038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45989.754402662038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45989.754402662038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45989.754402662038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45989.754402662038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45989.754402662038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45989.754402662038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45989.754402662038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45989.754402662038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45989.754402662038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45989.754402662038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45989.754402662038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45989.754402662038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45989.754402662038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45989.754402662038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45989.754402662038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45989.754402662038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45989.754402662038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45989.754402662038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45989.754402662038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45989.754402662038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45989.754402662038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45989.754402662038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45989.754402662038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45989.754402662038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45989.754402662038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45989.754402662038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45989.754402662038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45989.754402662038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45989.754402662038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45989.754402662038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45989.754402662038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45989.754402662038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45989.754402662038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45989.754402662038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45989.754402662038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45989.754402662038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45989.754402662038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45989.754402662038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45989.754402662038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45989.754402662038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45989.754402662038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45989.754402662038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45989.754402662038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45989.754402662038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45989.754402662038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45989.754402662038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45989.754402662038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45989.754402662038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45989.754402662038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45989.754402662038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45989.754402662038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45989.754402662038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45989.754402662038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45989.754402662038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45989.754402662038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45989.754402662038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45989.754402662038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45989.754402662038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45989.754402662038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45989.754402662038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45989.754402662038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45989.754402662038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45989.754402662038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45989.754402662038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45989.754402662038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45989.754402662038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45989.754402662038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45989.754402662038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45989.754402662038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45989.754402662038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45989.754402662038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45989.754402662038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45989.754402662038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45989.754402662038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45989.754402662038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45989.754402662038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45989.754402662038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45989.754402662038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45989.754402662038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45989.754402662038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45989.754402662038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45989.754402662038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45989.754402662038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45989.754402662038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45989.754402662038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45989.754402662038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45989.754402662038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45989.754402662038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45989.754402662038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45989.754402662038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45989.754402662038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45989.754402662038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45989.754402662038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45989.754402662038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45989.754402662038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45989.754402662038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45989.754402662038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45989.754402662038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45989.754402662038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45989.754402662038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45989.754402662038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45989.754402662038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45989.754402662038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45989.754402662038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45989.754402662038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45989.754402662038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45989.754402662038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45989.754402662038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45989.754402662038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45989.754402662038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45989.754402662038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45989.754402662038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45989.754402662038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45989.754402662038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45989.754402662038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45989.754402662038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45989.754402662038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45989.754402662038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45989.754402662038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45989.754402662038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45989.754402662038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45989.754402662038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45989.754402662038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45989.754402662038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45989.754402662038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45989.754402662038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45989.754402662038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45989.754402662038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45989.754402662038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45989.754402662038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45989.754402662038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45989.754402662038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45989.754402662038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45989.754402662038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45989.754402662038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45989.754402662038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45989.754402662038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45989.754402662038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45989.754402662038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45989.754402662038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45989.754402662038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45989.754402662038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45989.754402662038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45989.754402662038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45989.754402662038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45989.754402662038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286.27368506944185</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2</v>
      </c>
      <c r="D3" s="88" t="s">
        <v>36001</v>
      </c>
      <c r="E3" s="91" t="s">
        <v>39021</v>
      </c>
      <c r="F3" s="92">
        <v>45989.70108796296</v>
      </c>
      <c r="G3" s="93">
        <f t="shared" ref="G3:G65" ca="1" si="0">IFERROR(NOW()-F3,"")</f>
        <v>5.3314699078327976E-2</v>
      </c>
      <c r="H3" s="92">
        <v>45989.719317129631</v>
      </c>
      <c r="I3" s="110" t="str">
        <f>IFERROR(VLOOKUP(D3,DB!A:F,6,0),"")</f>
        <v>SCECO</v>
      </c>
      <c r="J3" s="110" t="str">
        <f>IFERROR(VLOOKUP(D3,DB!A:G,7,0),"")</f>
        <v>Dead</v>
      </c>
      <c r="K3" s="94" t="s">
        <v>39111</v>
      </c>
      <c r="L3" s="88" t="str">
        <f>IFERROR(VLOOKUP(D3,DB!A:I,9,0),"")</f>
        <v>Latis</v>
      </c>
    </row>
    <row r="4" spans="1:16" ht="15" customHeight="1">
      <c r="A4" s="110" t="s">
        <v>39112</v>
      </c>
      <c r="B4" s="88" t="str">
        <f>IFERROR(VLOOKUP(D4,DB!A:K,11,0),"")</f>
        <v>R4</v>
      </c>
      <c r="C4" s="90">
        <v>1</v>
      </c>
      <c r="D4" s="88" t="s">
        <v>35139</v>
      </c>
      <c r="E4" s="91" t="s">
        <v>39021</v>
      </c>
      <c r="F4" s="92"/>
      <c r="G4" s="93">
        <f t="shared" ca="1" si="0"/>
        <v>45989.754402662038</v>
      </c>
      <c r="H4" s="92">
        <v>45989.720370370371</v>
      </c>
      <c r="I4" s="110" t="str">
        <f>IFERROR(VLOOKUP(D4,DB!A:F,6,0),"")</f>
        <v>SCECO</v>
      </c>
      <c r="J4" s="110" t="str">
        <f>IFERROR(VLOOKUP(D4,DB!A:G,7,0),"")</f>
        <v>Dead</v>
      </c>
      <c r="K4" s="94" t="s">
        <v>39113</v>
      </c>
      <c r="L4" s="88" t="str">
        <f>IFERROR(VLOOKUP(D4,DB!A:I,9,0),"")</f>
        <v>Latis</v>
      </c>
    </row>
    <row r="5" spans="1:16" ht="15" customHeight="1">
      <c r="A5" s="110"/>
      <c r="B5" s="88" t="str">
        <f>IFERROR(VLOOKUP(D5,DB!A:K,11,0),"")</f>
        <v/>
      </c>
      <c r="C5" s="90"/>
      <c r="D5" s="88"/>
      <c r="E5" s="91"/>
      <c r="F5" s="92"/>
      <c r="G5" s="93">
        <f t="shared" ca="1" si="0"/>
        <v>45989.754402662038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45989.754402662038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45989.754402662038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45989.754402662038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45989.754402662038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45989.754402662038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45989.754402662038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45989.754402662038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45989.754402662038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45989.754402662038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45989.754402662038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45989.754402662038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45989.754402662038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45989.754402662038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45989.754402662038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45989.754402662038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45989.754402662038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45989.754402662038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45989.754402662038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45989.754402662038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45989.754402662038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45989.754402662038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45989.754402662038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45989.754402662038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45989.754402662038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45989.754402662038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45989.754402662038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45989.754402662038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45989.754402662038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45989.754402662038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45989.754402662038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45989.754402662038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45989.754402662038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45989.754402662038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45989.754402662038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45989.754402662038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45989.754402662038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45989.754402662038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45989.754402662038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45989.754402662038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45989.754402662038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45989.754402662038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45989.754402662038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45989.754402662038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45989.754402662038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45989.754402662038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45989.754402662038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45989.754402662038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45989.754402662038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45989.754402662038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45989.754402662038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45989.754402662038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45989.754402662038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45989.754402662038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45989.754402662038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45989.754402662038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45989.754402662038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45989.754402662038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45989.754402662038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45989.754402662038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45989.754402662038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45989.754402662038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45989.754402662038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45989.754402662038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45989.754402662038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45989.754402662038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45989.754402662038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45989.754402662038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45989.754402662038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45989.754402662038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45989.754402662038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45989.754402662038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45989.754402662038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45989.754402662038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45989.754402662038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45989.754402662038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45989.754402662038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45989.754402662038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45989.754402662038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45989.754402662038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45989.754402662038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45989.754402662038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45989.754402662038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45989.754402662038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45989.754402662038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45989.754402662038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45989.754402662038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45989.754402662038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45989.754402662038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45989.754402662038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45989.754402662038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45989.754402662038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45989.754402662038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45989.754402662038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45989.754402662038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45989.754402662038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45989.754402662038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45989.754402662038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45989.754402662038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45989.754402662038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45989.754402662038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45989.754402662038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45989.754402662038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45989.754402662038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45989.754402662038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45989.754402662038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45989.754402662038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45989.754402662038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45989.754402662038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45989.754402662038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45989.754402662038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45989.754402662038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45989.754402662038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45989.754402662038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45989.754402662038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45989.754402662038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45989.754402662038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45989.754402662038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45989.754402662038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45989.754402662038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45989.754402662038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45989.754402662038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45989.754402662038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45989.754402662038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45989.754402662038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45989.754402662038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45989.754402662038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45989.754402662038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45989.754402662038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45989.754402662038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45989.754402662038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45989.754402662038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45989.754402662038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45989.754402662038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45989.754402662038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45989.754402662038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45989.754402662038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45989.754402662038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45989.754402662038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45989.754402662038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45989.754402662038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45989.754402662038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45989.754402662038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45989.754402662038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45989.754402662038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45989.754402662038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45989.754402662038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45989.754402662038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45989.754402662038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45989.754402662038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45989.754402662038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45989.754402662038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45989.754402662038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45989.754402662038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45989.754402662038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45989.754402662038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45989.754402662038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45989.754402662038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45989.754402662038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45989.754402662038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45989.754402662038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45989.754402662038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45989.754402662038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45989.754402662038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45989.754402662038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45989.754402662038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45989.754402662038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45989.754402662038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45989.754402662038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45989.754402662038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45989.754402662038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45989.754402662038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45989.754402662038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45989.754402662038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45989.754402662038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45989.754402662038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45989.754402662038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45989.754402662038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45989.754402662038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45989.754402662038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45989.754402662038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45989.754402662038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45989.754402662038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45989.754402662038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45989.754402662038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45989.754402662038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45989.754402662038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45989.754402662038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45989.754402662038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45989.754402662038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45989.754402662038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45989.754402662038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45989.754402662038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45989.754402662038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45989.754402662038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45989.754402662038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45989.754402662038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45989.754402662038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45989.754402662038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45989.754402662038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45989.754402662038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45989.754402662038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45989.754402662038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45989.754402662038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45989.754402662038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45989.754402662038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45989.754402662038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45989.754402662038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45989.754402662038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45989.754402662038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45989.754402662038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45989.754402662038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45989.754402662038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45989.754402662038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45989.754402662038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45989.754402662038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45989.754402662038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45989.754402662038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45989.754402662038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45989.754402662038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45989.754402662038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45989.754402662038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45989.754402662038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45989.754402662038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45989.754402662038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45989.754402662038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45989.754402662038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45989.754402662038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45989.754402662038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45989.754402662038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45989.754402662038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45989.754402662038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45989.754402662038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45989.754402662038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45989.754402662038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45989.754402662038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45989.754402662038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45989.754402662038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45989.754402662038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45989.754402662038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45989.754402662038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45989.754402662038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45989.754402662038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45989.754402662038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45989.754402662038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45989.754402662038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45989.754402662038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45989.754402662038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45989.754402662038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45989.754402662038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45989.754402662038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45989.754402662038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45989.754402662038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45989.754402662038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45989.754402662038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45989.754402662038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45989.754402662038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45989.754402662038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45989.754402662038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45989.754402662038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45989.754402662038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45989.754402662038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45989.754402662038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45989.754402662038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45989.754402662038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45989.754402662038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45989.754402662038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45989.754402662038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45989.754402662038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45989.754402662038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45989.754402662038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45989.754402662038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45989.754402662038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45989.754402662038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45989.754402662038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45989.754402662038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45989.754402662038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45989.754402662038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45989.754402662038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45989.754402662038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45989.754402662038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45989.754402662038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45989.754402662038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45989.754402662038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45989.754402662038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45989.754402662038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45989.754402662038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45989.754402662038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45989.754402662038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45989.754402662038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45989.754402662038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45989.754402662038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45989.754402662038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45989.754402662038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45989.754402662038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45989.754402662038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45989.754402662038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45989.754402662038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45989.754402662038</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K6" sqref="K6"/>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39114</v>
      </c>
      <c r="B2" s="37" t="str">
        <f>IFERROR(VLOOKUP(D2,DB!A:K,11,0),"")</f>
        <v>R5</v>
      </c>
      <c r="C2" s="37">
        <v>3</v>
      </c>
      <c r="D2" s="103" t="s">
        <v>36011</v>
      </c>
      <c r="E2" s="37" t="s">
        <v>39021</v>
      </c>
      <c r="F2" s="38">
        <v>45891.832060185188</v>
      </c>
      <c r="G2" s="105">
        <f ca="1">IFERROR(NOW()-F2,"")</f>
        <v>97.922342476849735</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63.56552534722141</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41.093291550925642</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07">
        <v>45981.373298611114</v>
      </c>
      <c r="G5" s="108">
        <f ca="1">IFERROR(NOW()-F5,"")</f>
        <v>8.3811040509244776</v>
      </c>
      <c r="H5" s="144">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106">
        <v>1</v>
      </c>
      <c r="D6" s="37" t="s">
        <v>32400</v>
      </c>
      <c r="E6" s="106" t="s">
        <v>39021</v>
      </c>
      <c r="F6" s="38" t="s">
        <v>24</v>
      </c>
      <c r="G6" s="143" t="str">
        <f t="shared" ref="G6:G14" ca="1" si="2">IFERROR(NOW()-F6,"")</f>
        <v/>
      </c>
      <c r="H6" s="38">
        <v>45989.743564814817</v>
      </c>
      <c r="I6" s="37" t="str">
        <f>IFERROR(VLOOKUP(D6,DB!A:F,6,0),"")</f>
        <v>SCECO</v>
      </c>
      <c r="J6" s="37" t="str">
        <f>IFERROR(VLOOKUP(D6,DB!A:G,7,0),"")</f>
        <v>Vandalized</v>
      </c>
      <c r="K6" s="37" t="s">
        <v>39123</v>
      </c>
      <c r="L6" s="37" t="str">
        <f>IFERROR(VLOOKUP(D6,DB!A:I,9,0),"")</f>
        <v>Latis</v>
      </c>
    </row>
    <row r="7" spans="1:13">
      <c r="A7" s="37"/>
      <c r="B7" s="37" t="str">
        <f>IFERROR(VLOOKUP(D7,DB!A:K,11,0),"")</f>
        <v/>
      </c>
      <c r="C7" s="37"/>
      <c r="D7"/>
      <c r="E7" s="37"/>
      <c r="F7" s="38"/>
      <c r="G7" s="143">
        <f t="shared" ca="1" si="2"/>
        <v>45989.754402662038</v>
      </c>
      <c r="H7" s="38"/>
      <c r="I7" s="37" t="str">
        <f>IFERROR(VLOOKUP(D7,DB!A:F,6,0),"")</f>
        <v/>
      </c>
      <c r="J7" s="37" t="str">
        <f>IFERROR(VLOOKUP(D7,DB!A:G,7,0),"")</f>
        <v/>
      </c>
      <c r="K7" s="37"/>
      <c r="L7" s="37" t="str">
        <f>IFERROR(VLOOKUP(D7,DB!A:I,9,0),"")</f>
        <v/>
      </c>
    </row>
    <row r="8" spans="1:13">
      <c r="A8" s="37"/>
      <c r="B8" s="37" t="str">
        <f>IFERROR(VLOOKUP(D8,DB!A:K,11,0),"")</f>
        <v/>
      </c>
      <c r="C8" s="37"/>
      <c r="D8" s="146"/>
      <c r="E8" s="37"/>
      <c r="F8" s="38"/>
      <c r="G8" s="143">
        <f t="shared" ca="1" si="2"/>
        <v>45989.754402662038</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45989.754402662038</v>
      </c>
      <c r="H9" s="38"/>
      <c r="I9" s="37" t="str">
        <f>IFERROR(VLOOKUP(D9,DB!A:F,6,0),"")</f>
        <v/>
      </c>
      <c r="J9" s="37" t="str">
        <f>IFERROR(VLOOKUP(D9,DB!A:G,7,0),"")</f>
        <v/>
      </c>
      <c r="K9" s="37"/>
      <c r="L9" s="37" t="str">
        <f>IFERROR(VLOOKUP(D9,DB!A:I,9,0),"")</f>
        <v/>
      </c>
    </row>
    <row r="10" spans="1:13">
      <c r="A10" s="37"/>
      <c r="B10" s="37" t="str">
        <f>IFERROR(VLOOKUP(D10,DB!A:K,11,0),"")</f>
        <v/>
      </c>
      <c r="C10" s="37"/>
      <c r="D10" s="146"/>
      <c r="E10" s="37"/>
      <c r="F10" s="38"/>
      <c r="G10" s="143">
        <f t="shared" ca="1" si="2"/>
        <v>45989.754402662038</v>
      </c>
      <c r="H10" s="38"/>
      <c r="I10" s="37" t="str">
        <f>IFERROR(VLOOKUP(D10,DB!A:F,6,0),"")</f>
        <v/>
      </c>
      <c r="J10" s="37" t="str">
        <f>IFERROR(VLOOKUP(D10,DB!A:G,7,0),"")</f>
        <v/>
      </c>
      <c r="K10" s="37"/>
      <c r="L10" s="37" t="str">
        <f>IFERROR(VLOOKUP(D10,DB!A:I,9,0),"")</f>
        <v/>
      </c>
    </row>
    <row r="11" spans="1:13">
      <c r="A11" s="37"/>
      <c r="B11" s="37" t="str">
        <f>IFERROR(VLOOKUP(D11,DB!A:K,11,0),"")</f>
        <v/>
      </c>
      <c r="C11" s="37"/>
      <c r="D11" s="146"/>
      <c r="E11" s="37"/>
      <c r="F11" s="38"/>
      <c r="G11" s="143">
        <f t="shared" ca="1" si="2"/>
        <v>45989.754402662038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45989.754402662038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45989.754402662038</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45989.754402662038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ca="1">IFERROR(NOW()-F15,"")</f>
        <v>45989.754402662038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45989.754402662038</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45989.754402662038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45989.754402662038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45989.754402662038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45989.754402662038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45989.754402662038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45989.754402662038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45989.754402662038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45989.754402662038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45989.754402662038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45989.754402662038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45989.754402662038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45989.754402662038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45989.754402662038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45989.754402662038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45989.754402662038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45989.754402662038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45989.754402662038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45989.754402662038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45989.754402662038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45989.754402662038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45989.754402662038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45989.754402662038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45989.754402662038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45989.754402662038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45989.754402662038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45989.754402662038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45989.754402662038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45989.754402662038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45989.754402662038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45989.754402662038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45989.754402662038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45989.754402662038</v>
      </c>
      <c r="H48" s="38"/>
      <c r="I48" s="37" t="str">
        <f>IFERROR(VLOOKUP(D48,DB!A:F,6,0),"")</f>
        <v/>
      </c>
      <c r="J48" s="37" t="str">
        <f>IFERROR(VLOOKUP(D48,DB!A:G,7,0),"")</f>
        <v/>
      </c>
      <c r="K48" s="37"/>
      <c r="L48" s="37" t="str">
        <f>IFERROR(VLOOKUP(D48,DB!A:I,9,0),"")</f>
        <v/>
      </c>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row r="57" spans="1:12">
      <c r="A57" s="103"/>
      <c r="B57" s="103"/>
      <c r="C57" s="103"/>
      <c r="D57" s="103"/>
      <c r="E57" s="103"/>
      <c r="F57" s="144"/>
      <c r="G57" s="105"/>
      <c r="H57" s="144"/>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45989.754402662038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45989.754402662038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45989.754402662038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45989.754402662038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45989.754402662038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45989.754402662038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45989.754402662038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45989.754402662038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45989.754402662038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45989.754402662038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45989.754402662038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45989.754402662038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45989.754402662038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45989.754402662038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45989.754402662038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45989.754402662038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45989.754402662038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45989.754402662038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45989.754402662038</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2025-11-28T15:07:15Z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